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graememcalister\Documents\ELC Audit 2023\"/>
    </mc:Choice>
  </mc:AlternateContent>
  <xr:revisionPtr revIDLastSave="0" documentId="8_{083099A3-EDCB-4012-82E6-3D35EE81D140}" xr6:coauthVersionLast="47" xr6:coauthVersionMax="47" xr10:uidLastSave="{00000000-0000-0000-0000-000000000000}"/>
  <bookViews>
    <workbookView xWindow="-108" yWindow="-108" windowWidth="23256" windowHeight="12576" xr2:uid="{00000000-000D-0000-FFFF-FFFF00000000}"/>
  </bookViews>
  <sheets>
    <sheet name="Main Summary" sheetId="5" r:id="rId1"/>
    <sheet name="Eligible Twos" sheetId="1" r:id="rId2"/>
    <sheet name="Threes &amp; Fours" sheetId="2" r:id="rId3"/>
    <sheet name="Change in Delivering Summary" sheetId="4" r:id="rId4"/>
    <sheet name="Additional Questions" sheetId="3" r:id="rId5"/>
  </sheets>
  <definedNames>
    <definedName name="_Hlk79589265" localSheetId="1">'Eligible Twos'!$O$26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5" l="1"/>
  <c r="H14" i="5"/>
  <c r="D14" i="5"/>
  <c r="L7" i="5"/>
  <c r="D7" i="5"/>
  <c r="K38" i="2"/>
  <c r="H38" i="2"/>
  <c r="E38" i="2"/>
  <c r="H38" i="1"/>
  <c r="D39" i="1" l="1"/>
  <c r="E38" i="1"/>
  <c r="H24" i="2" l="1"/>
  <c r="K7" i="2" l="1"/>
  <c r="K9" i="2"/>
  <c r="K10" i="2"/>
  <c r="K11" i="2"/>
  <c r="K12" i="2"/>
  <c r="K13" i="2"/>
  <c r="K14" i="2"/>
  <c r="K16" i="2"/>
  <c r="K17" i="2"/>
  <c r="K18" i="2"/>
  <c r="K19" i="2"/>
  <c r="K20" i="2"/>
  <c r="K21" i="2"/>
  <c r="K22" i="2"/>
  <c r="K24" i="2"/>
  <c r="K26" i="2"/>
  <c r="K27" i="2"/>
  <c r="K28" i="2"/>
  <c r="K29" i="2"/>
  <c r="K30" i="2"/>
  <c r="K31" i="2"/>
  <c r="K32" i="2"/>
  <c r="K33" i="2"/>
  <c r="K34" i="2"/>
  <c r="K35" i="2"/>
  <c r="K36" i="2"/>
  <c r="K37" i="2"/>
  <c r="K6" i="2"/>
  <c r="J38" i="2"/>
  <c r="H7" i="2"/>
  <c r="H9" i="2"/>
  <c r="H10" i="2"/>
  <c r="H11" i="2"/>
  <c r="H12" i="2"/>
  <c r="H13" i="2"/>
  <c r="H14" i="2"/>
  <c r="H16" i="2"/>
  <c r="H17" i="2"/>
  <c r="H18" i="2"/>
  <c r="H19" i="2"/>
  <c r="H20" i="2"/>
  <c r="H21" i="2"/>
  <c r="H22" i="2"/>
  <c r="H26" i="2"/>
  <c r="H27" i="2"/>
  <c r="H28" i="2"/>
  <c r="H29" i="2"/>
  <c r="H30" i="2"/>
  <c r="H31" i="2"/>
  <c r="H32" i="2"/>
  <c r="H33" i="2"/>
  <c r="H34" i="2"/>
  <c r="H35" i="2"/>
  <c r="H36" i="2"/>
  <c r="H37" i="2"/>
  <c r="H6" i="2"/>
  <c r="G38" i="2"/>
  <c r="G39" i="2" s="1"/>
  <c r="E7" i="2"/>
  <c r="E9" i="2"/>
  <c r="E10" i="2"/>
  <c r="E11" i="2"/>
  <c r="E12" i="2"/>
  <c r="E13" i="2"/>
  <c r="E14" i="2"/>
  <c r="E16" i="2"/>
  <c r="E17" i="2"/>
  <c r="E18" i="2"/>
  <c r="E19" i="2"/>
  <c r="E20" i="2"/>
  <c r="E21" i="2"/>
  <c r="E22" i="2"/>
  <c r="E26" i="2"/>
  <c r="E27" i="2"/>
  <c r="E28" i="2"/>
  <c r="E29" i="2"/>
  <c r="E30" i="2"/>
  <c r="E31" i="2"/>
  <c r="E32" i="2"/>
  <c r="E33" i="2"/>
  <c r="E34" i="2"/>
  <c r="E35" i="2"/>
  <c r="E36" i="2"/>
  <c r="E37" i="2"/>
  <c r="E6" i="2"/>
  <c r="D38" i="2"/>
  <c r="D39" i="2" s="1"/>
  <c r="B47" i="2" l="1"/>
  <c r="B48" i="2" s="1"/>
  <c r="B38" i="2"/>
  <c r="K7" i="1" l="1"/>
  <c r="K9" i="1"/>
  <c r="K10" i="1"/>
  <c r="K11" i="1"/>
  <c r="K12" i="1"/>
  <c r="K13" i="1"/>
  <c r="K14" i="1"/>
  <c r="K16" i="1"/>
  <c r="K17" i="1"/>
  <c r="K18" i="1"/>
  <c r="K19" i="1"/>
  <c r="K20" i="1"/>
  <c r="K21" i="1"/>
  <c r="K22" i="1"/>
  <c r="K24" i="1"/>
  <c r="K26" i="1"/>
  <c r="K27" i="1"/>
  <c r="K28" i="1"/>
  <c r="K29" i="1"/>
  <c r="K30" i="1"/>
  <c r="K31" i="1"/>
  <c r="K32" i="1"/>
  <c r="K33" i="1"/>
  <c r="K34" i="1"/>
  <c r="K35" i="1"/>
  <c r="K36" i="1"/>
  <c r="K37" i="1"/>
  <c r="K6" i="1"/>
  <c r="J38" i="1"/>
  <c r="H7" i="1"/>
  <c r="H9" i="1"/>
  <c r="H10" i="1"/>
  <c r="H11" i="1"/>
  <c r="H12" i="1"/>
  <c r="H13" i="1"/>
  <c r="H14" i="1"/>
  <c r="H16" i="1"/>
  <c r="H17" i="1"/>
  <c r="H18" i="1"/>
  <c r="H19" i="1"/>
  <c r="H20" i="1"/>
  <c r="H21" i="1"/>
  <c r="H22" i="1"/>
  <c r="H24" i="1"/>
  <c r="H26" i="1"/>
  <c r="H27" i="1"/>
  <c r="H28" i="1"/>
  <c r="H29" i="1"/>
  <c r="H30" i="1"/>
  <c r="H31" i="1"/>
  <c r="H32" i="1"/>
  <c r="H33" i="1"/>
  <c r="H34" i="1"/>
  <c r="H35" i="1"/>
  <c r="H36" i="1"/>
  <c r="H37" i="1"/>
  <c r="H6" i="1"/>
  <c r="G38" i="1"/>
  <c r="G39" i="1" s="1"/>
  <c r="E7" i="1"/>
  <c r="E9" i="1"/>
  <c r="E10" i="1"/>
  <c r="E11" i="1"/>
  <c r="E12" i="1"/>
  <c r="E13" i="1"/>
  <c r="E14" i="1"/>
  <c r="E16" i="1"/>
  <c r="E17" i="1"/>
  <c r="E18" i="1"/>
  <c r="E19" i="1"/>
  <c r="E20" i="1"/>
  <c r="E21" i="1"/>
  <c r="E22" i="1"/>
  <c r="E24" i="1"/>
  <c r="E26" i="1"/>
  <c r="E27" i="1"/>
  <c r="E28" i="1"/>
  <c r="E29" i="1"/>
  <c r="E30" i="1"/>
  <c r="E31" i="1"/>
  <c r="E32" i="1"/>
  <c r="E33" i="1"/>
  <c r="E34" i="1"/>
  <c r="E35" i="1"/>
  <c r="E36" i="1"/>
  <c r="E37" i="1"/>
  <c r="E6" i="1"/>
  <c r="D38" i="1"/>
  <c r="K38" i="1" l="1"/>
  <c r="C7" i="4"/>
  <c r="B7" i="4"/>
  <c r="B38" i="1"/>
  <c r="B47" i="1" s="1"/>
  <c r="B48" i="1" s="1"/>
</calcChain>
</file>

<file path=xl/sharedStrings.xml><?xml version="1.0" encoding="utf-8"?>
<sst xmlns="http://schemas.openxmlformats.org/spreadsheetml/2006/main" count="933" uniqueCount="526">
  <si>
    <t>Local Authority</t>
  </si>
  <si>
    <t>Aberdeen City</t>
  </si>
  <si>
    <t>Aberdeenshire</t>
  </si>
  <si>
    <t>Angus</t>
  </si>
  <si>
    <t>Argyll &amp; Bute</t>
  </si>
  <si>
    <t>Clacks</t>
  </si>
  <si>
    <t>Dumfries and Galloway</t>
  </si>
  <si>
    <t>Dundee City</t>
  </si>
  <si>
    <t>East Ayrshire</t>
  </si>
  <si>
    <t>East Dunbartonshire</t>
  </si>
  <si>
    <t>East Lothian</t>
  </si>
  <si>
    <t>East Renfrewshire</t>
  </si>
  <si>
    <t>Edinburgh City</t>
  </si>
  <si>
    <t>Falkirk</t>
  </si>
  <si>
    <t>Fife</t>
  </si>
  <si>
    <t>Glasgow</t>
  </si>
  <si>
    <t>Highland</t>
  </si>
  <si>
    <t>Inverclyde</t>
  </si>
  <si>
    <t>Midlothian</t>
  </si>
  <si>
    <t>Moray</t>
  </si>
  <si>
    <t>North Ayrshire</t>
  </si>
  <si>
    <t>North Lanarkshire</t>
  </si>
  <si>
    <t>Orkney</t>
  </si>
  <si>
    <t>Perth &amp; Kinross</t>
  </si>
  <si>
    <t>Renfrewshire</t>
  </si>
  <si>
    <t>Scottish Borders</t>
  </si>
  <si>
    <t>Shetland</t>
  </si>
  <si>
    <t>South Ayrshire</t>
  </si>
  <si>
    <t>South Lanarkshire</t>
  </si>
  <si>
    <t>Stirling</t>
  </si>
  <si>
    <t>West Dunbartonshire</t>
  </si>
  <si>
    <t>West Lothian</t>
  </si>
  <si>
    <t>Western Isles</t>
  </si>
  <si>
    <t>Yes</t>
  </si>
  <si>
    <t>Open choice</t>
  </si>
  <si>
    <t>No</t>
  </si>
  <si>
    <t>Dumfries and Galloway do not stipulate the number of hours children must take with any provider. This is an arrangement between the parent and the provider. In Council nurseries parents may drop off and collect their child at a time that suits them best within the nursery’s operating hours.</t>
  </si>
  <si>
    <t>No, all applications are considered together at 4 weekly admissions meetings</t>
  </si>
  <si>
    <t>Open, but considered on an individual basis</t>
  </si>
  <si>
    <t>Data not held</t>
  </si>
  <si>
    <t>Open choice (parental)</t>
  </si>
  <si>
    <t xml:space="preserve">We endeavor to meet parent’s requests for a blended model where possible. </t>
  </si>
  <si>
    <t xml:space="preserve">Blended placements with LA settings are generally split 600/540 which is a high enough level to support business sustainability  </t>
  </si>
  <si>
    <t>Open Choice</t>
  </si>
  <si>
    <t xml:space="preserve">Yes </t>
  </si>
  <si>
    <t>This is an open choice</t>
  </si>
  <si>
    <t xml:space="preserve">We would recommend a minimum of one full core session in one of the blended places in order to provide some consistency for the child. This would be discussed with the parent looking at the best interests of the child. </t>
  </si>
  <si>
    <t xml:space="preserve">No as this is parental choice. </t>
  </si>
  <si>
    <t>yes</t>
  </si>
  <si>
    <t>no</t>
  </si>
  <si>
    <t>N/A</t>
  </si>
  <si>
    <t xml:space="preserve">No </t>
  </si>
  <si>
    <t>Yes.</t>
  </si>
  <si>
    <t>Open choice.</t>
  </si>
  <si>
    <t>Yes. All providers are detailed on our webpages and childminders are advised as an option also on application forms</t>
  </si>
  <si>
    <t>No requirement</t>
  </si>
  <si>
    <t>Open</t>
  </si>
  <si>
    <t>CHILDMINDERS APPROVED</t>
  </si>
  <si>
    <t>Plus(+) or minus (-)</t>
  </si>
  <si>
    <t>CHILDMINDERS DELIVERING</t>
  </si>
  <si>
    <t>CHILDREN PLACED WITH CHILDMINDERS</t>
  </si>
  <si>
    <t>Do you promote all partner providers equitably, alongside your own nursery provision, to parents as options for receiving their funded entitlement for eligible two-year olds? And, if answering “yes”, how do you do this?</t>
  </si>
  <si>
    <t>Is this an open choice or only if there are no places available at nursery?</t>
  </si>
  <si>
    <t xml:space="preserve">Do you prioritise the placing of parental requests for receiving 1140 in full with a single provider over requests for blended placements? </t>
  </si>
  <si>
    <t>For blended placements involving your local authority nurseries and a childminder, are any requirements placed by the nurseries on how some or all of these hours need to be taken (minimum or maximum hours, or set days which must be taken with the nursery)?) If there are any requirements, please provide detail of these.</t>
  </si>
  <si>
    <t>When making offers to parents for receiving their ELC entitlement for eligible two year olds through a blended placement do you consider if the number of hours allocated to both providers are of a high enough level to support their business sustainability?</t>
  </si>
  <si>
    <r>
      <t xml:space="preserve">No. of  childminders  </t>
    </r>
    <r>
      <rPr>
        <b/>
        <u/>
        <sz val="11"/>
        <color rgb="FF000000"/>
        <rFont val="Calibri"/>
        <family val="2"/>
      </rPr>
      <t>APPROVED</t>
    </r>
    <r>
      <rPr>
        <b/>
        <sz val="11"/>
        <color rgb="FF000000"/>
        <rFont val="Calibri"/>
        <family val="2"/>
      </rPr>
      <t xml:space="preserve"> for funded ELC for eligible two-year olds (as at 1 August 2022)</t>
    </r>
  </si>
  <si>
    <r>
      <t xml:space="preserve">No. of childminders  </t>
    </r>
    <r>
      <rPr>
        <b/>
        <u/>
        <sz val="11"/>
        <color rgb="FF000000"/>
        <rFont val="Calibri"/>
        <family val="2"/>
      </rPr>
      <t>CURRENTLY DELIVERING</t>
    </r>
    <r>
      <rPr>
        <b/>
        <sz val="11"/>
        <color rgb="FF000000"/>
        <rFont val="Calibri"/>
        <family val="2"/>
      </rPr>
      <t xml:space="preserve"> funded ELC for eligible two-year-olds (as at 1 August 2022)</t>
    </r>
  </si>
  <si>
    <t>Childminding Workforce</t>
  </si>
  <si>
    <t>Total (no)</t>
  </si>
  <si>
    <t>% of Childminding Workforce</t>
  </si>
  <si>
    <t>Decline (n)</t>
  </si>
  <si>
    <t>Decline(%)</t>
  </si>
  <si>
    <r>
      <t xml:space="preserve">No. of  childminders  </t>
    </r>
    <r>
      <rPr>
        <b/>
        <u/>
        <sz val="11"/>
        <color rgb="FF000000"/>
        <rFont val="Calibri"/>
        <family val="2"/>
      </rPr>
      <t>APPROVED</t>
    </r>
    <r>
      <rPr>
        <b/>
        <sz val="11"/>
        <color rgb="FF000000"/>
        <rFont val="Calibri"/>
        <family val="2"/>
      </rPr>
      <t xml:space="preserve"> for funded ELC for three-four year olds (as at 1 August 2022)</t>
    </r>
  </si>
  <si>
    <r>
      <t xml:space="preserve">No. of childminders  </t>
    </r>
    <r>
      <rPr>
        <b/>
        <u/>
        <sz val="11"/>
        <color rgb="FF000000"/>
        <rFont val="Calibri"/>
        <family val="2"/>
      </rPr>
      <t>CURRENTLY DELIVERING</t>
    </r>
    <r>
      <rPr>
        <b/>
        <sz val="11"/>
        <color rgb="FF000000"/>
        <rFont val="Calibri"/>
        <family val="2"/>
      </rPr>
      <t xml:space="preserve"> funded ELC for three-four year-olds (as at 1 August 2022)</t>
    </r>
  </si>
  <si>
    <t>Do you promote all partner providers equitably, alongside your own nursery provision, to parents as options for receiving their funded entitlement for three-four year olds? And, if answering “yes”, how do you do this?</t>
  </si>
  <si>
    <t>Have all parents in your local authority area been offered the option of a blended placement involving a childminder for their three-four year olds from August 2022? (if not, please provide some detail regarding this)</t>
  </si>
  <si>
    <t>When making offers to parents for receiving their ELC entitlement for three-four year olds through a blended placement do you consider if the number of hours allocated to both providers are of a high enough level to support their business sustainability?</t>
  </si>
  <si>
    <t>We would recommend a minimum of one full core session in one of the blended places in order to provide some consistency for the child. This would be discussed with the parent looking at the best interests of the child.</t>
  </si>
  <si>
    <t xml:space="preserve">This will vary according to the attendance option chosen by parent. </t>
  </si>
  <si>
    <t>n/a</t>
  </si>
  <si>
    <t xml:space="preserve">The same funding rate is paid to all funded providers including childminders. </t>
  </si>
  <si>
    <t xml:space="preserve">Weekly email update, Termly Network meetings, Programme of free training </t>
  </si>
  <si>
    <t>Difficulty finding childminders to offer daycare service for request for assistance for 0-2 year olds,</t>
  </si>
  <si>
    <t>Yes, improvement planning, support visits from ELCC Quality Officers. Training programme offered</t>
  </si>
  <si>
    <t>NA</t>
  </si>
  <si>
    <t>Change in Number of Childminders Delivering Funded ELC: summary</t>
  </si>
  <si>
    <t>Additional Childminders Delivering</t>
  </si>
  <si>
    <t>Childminders Stopped Delivering</t>
  </si>
  <si>
    <t>Change</t>
  </si>
  <si>
    <t>Eligible Two Year-Olds</t>
  </si>
  <si>
    <t>Three-Four Year-Olds</t>
  </si>
  <si>
    <t>SCMA ELC AUDIT 2023: Childminders Involved in Eligible Two Year Olds' Provision</t>
  </si>
  <si>
    <t>No. of childminders in each area as at 31 July 2023</t>
  </si>
  <si>
    <t>Change 2022-23</t>
  </si>
  <si>
    <t>Western Isles / Comhairle 
Na h-Eileanan Siar</t>
  </si>
  <si>
    <t>-</t>
  </si>
  <si>
    <t>Yes – We have a Guide to ELC. Also Eligible 2’s section on Aberdeen City Council website.</t>
  </si>
  <si>
    <t>Yes.  We place all our 2 year olds centrally and try and place them were the parents want them to go for their place as a three year old.</t>
  </si>
  <si>
    <t>Yes – at registration time, CMs are on same list and we pay same rates to PVIs and CMs</t>
  </si>
  <si>
    <t>Yes, funding follows the child.</t>
  </si>
  <si>
    <r>
      <t xml:space="preserve">YES, this is done through the Council website   </t>
    </r>
    <r>
      <rPr>
        <sz val="11"/>
        <color rgb="FF0070C0"/>
        <rFont val="Calibri"/>
        <family val="2"/>
        <scheme val="minor"/>
      </rPr>
      <t xml:space="preserve">https://www.dumgal.gov.uk/article/15234/Early-learning-and-childcare </t>
    </r>
    <r>
      <rPr>
        <sz val="11"/>
        <color rgb="FF000000"/>
        <rFont val="Calibri"/>
        <family val="2"/>
      </rPr>
      <t xml:space="preserve">    This link is also included in letters to parents prior to enrolment and on the Council’s Social media posts</t>
    </r>
  </si>
  <si>
    <t xml:space="preserve">Yes. In the DCC nursery application all childminders details are included to enable parents to make their own choice. This is also displayed on the DCC website. </t>
  </si>
  <si>
    <t>Yes. Information is available to parents offering all options.</t>
  </si>
  <si>
    <r>
      <rPr>
        <sz val="11"/>
        <rFont val="Calibri"/>
        <family val="2"/>
        <scheme val="minor"/>
      </rPr>
      <t>Through our website:</t>
    </r>
    <r>
      <rPr>
        <sz val="11"/>
        <color rgb="FF000000"/>
        <rFont val="Calibri"/>
        <family val="2"/>
      </rPr>
      <t xml:space="preserve"> https://www.eastdunbarton.gov.uk/residents/schools-early-years-and-learning/early-years/providers-early-learning-and-childcare </t>
    </r>
  </si>
  <si>
    <t>Yes, Childminders are all included alongside Nurseries in the application form for funded entitlement.</t>
  </si>
  <si>
    <t>Yes, we have a list of partner childminders on CEC website, along with our other partner providers</t>
  </si>
  <si>
    <t xml:space="preserve">Yes – all providers  details are available on the Falkirk Council website </t>
  </si>
  <si>
    <t>Yes, information is kept up to date on our local authority website and admissions materials</t>
  </si>
  <si>
    <t>Yes, we consistently support partner providers equitably. Parents are free to choose which setting suits their needs best. The local authority will discuss with parents what options are available in their area for 2 year old provision, this includes childminding services.</t>
  </si>
  <si>
    <t>All options for ELC are listed on the application forms. Local authority website lists overview of ELC provision types available</t>
  </si>
  <si>
    <t>Yes, social media platforms, Moray Council website</t>
  </si>
  <si>
    <t>Yes, childminders are included in the list of providers issued to parents</t>
  </si>
  <si>
    <t xml:space="preserve">Information for all providers is on our website, however, due to childminder capacity, and the way 2 year olds enrol (throughout the year), we usually ask nurseries with capacity to accommodate any 2 year old request. </t>
  </si>
  <si>
    <t xml:space="preserve">Yes, all partner providers are promoted equitably, alongside our own nursery provision. Parents and carers can find details of all funded Childminders on the Perth and Kinross Council ELC web pages.  In addition to this, our corporate Social Media accounts and monthly newsletters are regularly used to share good news and good practice stories about the work of our funded Childminders.   </t>
  </si>
  <si>
    <t>Yes – all listed on website and in enrolment documentation</t>
  </si>
  <si>
    <t>Yes, through advertisement and parental communication prior to, and around Registration Week.</t>
  </si>
  <si>
    <t>Yes. Information on all providers is available on our website at registration and options discussed at time of application.  Also through Health Visitors and Early Years Centres</t>
  </si>
  <si>
    <t>Yes, through Online application form, council website</t>
  </si>
  <si>
    <t>Yes, As part of our nursery admissions process, parents can choose where they would like to access their funded entitlement.</t>
  </si>
  <si>
    <t>Yes. Through our admissions process and via our social media information.</t>
  </si>
  <si>
    <t>Yes, parents/carers have the choice on application from a local authority setting, partner provider nursery, playgroup or partner childminder.</t>
  </si>
  <si>
    <t>Yes.  It goes by geographical catchment area</t>
  </si>
  <si>
    <t>Have all parents in your local authority area been offered the option of taking their full entitlement of 1140 hours with a childminder for their eligible two-year olds from August 2023? (if not, please provide some detail regarding this)</t>
  </si>
  <si>
    <t>Have all parents in your local authority area been offered the option of a blended placement involving a childminder for their eligible two-year olds from August 2023? (if not, please provide some detail regarding this)</t>
  </si>
  <si>
    <t xml:space="preserve">Yes  </t>
  </si>
  <si>
    <t>This is an option that parents can request when applying for a place</t>
  </si>
  <si>
    <t xml:space="preserve">This is parents’ choice. </t>
  </si>
  <si>
    <t>Yes, as above</t>
  </si>
  <si>
    <t xml:space="preserve">Yes if they require or wish this </t>
  </si>
  <si>
    <t>Same as above</t>
  </si>
  <si>
    <t>Those who have applied for an eligible 2-year-old placement have been offered full 1140 hours</t>
  </si>
  <si>
    <t>Information on all providers is on our website</t>
  </si>
  <si>
    <t xml:space="preserve">Yes, all parents/carers of eligible two-year olds, as defined by the Scottish Government criteria, can apply to take their full entitlement of 1140 hours with a funded provider Childminder. However, the allocation of hours is dependent on the chosen Childminder’s availability. </t>
  </si>
  <si>
    <t xml:space="preserve">Yes, parents can choose to access full or part of their entitlement with any funded provider </t>
  </si>
  <si>
    <t>No.  Only one childminder is registered to deliver ELC funding who based on the Isle of Uist (separate island off the coast of Lewis &amp; Harris)</t>
  </si>
  <si>
    <t>Open choice. We actively encourage parents / carers to choose Childminders for Eligible 2’s placements.</t>
  </si>
  <si>
    <t>This is an open choice, we aim to find settings which meet the child and parents needs</t>
  </si>
  <si>
    <t xml:space="preserve">Yes This is an open choice </t>
  </si>
  <si>
    <t xml:space="preserve">Open choice </t>
  </si>
  <si>
    <t xml:space="preserve">Parent choice </t>
  </si>
  <si>
    <t>Yes, it an open choice.</t>
  </si>
  <si>
    <t>Open choice for parents/carers</t>
  </si>
  <si>
    <t>See d</t>
  </si>
  <si>
    <t xml:space="preserve">This is an open choice.  </t>
  </si>
  <si>
    <t>This is an open choice.</t>
  </si>
  <si>
    <t>Open choice for all parents.</t>
  </si>
  <si>
    <t>It is not an open choice as only those who live in the same area as the childminder who is registered to deliver ELC funding can be offered this option.</t>
  </si>
  <si>
    <t>No. For Eligible 2’s it is one place for up to 1140 hours.  We think this is best given the nature of the placement / reasons for placement.</t>
  </si>
  <si>
    <t xml:space="preserve">Parents can split their entitlement between a nursery and a childminder. The 1140 hours can be split in a way that suits the parent and the child between a nursery and a childminder. </t>
  </si>
  <si>
    <t>Yes this option is available to parents.</t>
  </si>
  <si>
    <t xml:space="preserve">Parent choice again. One  child is in fully funded eligible 2-year-old place </t>
  </si>
  <si>
    <t>Yes, parents can choose a blended model if there is a partner childminder available</t>
  </si>
  <si>
    <t xml:space="preserve">Yes, parents are aware of this option should they wish it. </t>
  </si>
  <si>
    <t>Yes – a blended placement is parental choice</t>
  </si>
  <si>
    <t xml:space="preserve">Yes, all parents/carers in PKC have been offered this as an option. </t>
  </si>
  <si>
    <t xml:space="preserve">No, however parents are freely able to request a blended approach across any of our settings. </t>
  </si>
  <si>
    <t>Yes, this option is available if parents choose this and it meets the needs of the child and family</t>
  </si>
  <si>
    <t xml:space="preserve">Individual requests are considered for blended placements. </t>
  </si>
  <si>
    <t>No.  Only one childminder is registered to deliver ELC, based on the Isle of Uist.</t>
  </si>
  <si>
    <t xml:space="preserve">No  </t>
  </si>
  <si>
    <t>Places are allocated according to our ELC Allocations Policy criteria.</t>
  </si>
  <si>
    <t xml:space="preserve">No. See attached link to website where you can see admission policy - https://www.eastdunbarton.gov.uk/residents/schools-early-years-and-learning/early-years </t>
  </si>
  <si>
    <t>No, it is an open choice.</t>
  </si>
  <si>
    <t>No all applications are banded in line with local authority admissions policy, nothing to do with ELC provider priority</t>
  </si>
  <si>
    <t>No – all options are parental choice</t>
  </si>
  <si>
    <t xml:space="preserve">No, all applications for two-year old, funded spaces are treated equitably. </t>
  </si>
  <si>
    <t xml:space="preserve">Parents would not be prioritised due to the number of hours they were requesting.  </t>
  </si>
  <si>
    <t xml:space="preserve">No – Places are allocated according to our admissions priorities. </t>
  </si>
  <si>
    <t>No, this is dependent on parent choice and availability</t>
  </si>
  <si>
    <t>No.</t>
  </si>
  <si>
    <t>We don’t do blended placements for your eligible two year olds</t>
  </si>
  <si>
    <t>N/A no parents haven chosen blended for 2 yr olds</t>
  </si>
  <si>
    <t>There are no restrictions around the number of hours taken with childminders or in local authority nurseries</t>
  </si>
  <si>
    <t>Minimum of 3hrs per session. No specific requirement to number of days in either settings</t>
  </si>
  <si>
    <t xml:space="preserve">We encourage parents to access at least 2 sessions or one full day with a provider for continuity of care of children, but we do not enforce this. Early Years Centres have delivery models and within our Local Authority centres 1 session is a minimum of 4.75 hours over 48 weeks or 2 sessions a minimum of 9 hours over 48 weeks or 6 hours over 39 weeks model. Any remaining funding can be used with Childminder in a flexible way with no restrictions to pattern or hours. </t>
  </si>
  <si>
    <t>1 full day or 2 half sessions with local authority</t>
  </si>
  <si>
    <t xml:space="preserve">We promote that a child attends an setting for a minimum of 2 sessions to promote consistency however do not enforce this </t>
  </si>
  <si>
    <t xml:space="preserve">No.  Flexible at parent’s request. </t>
  </si>
  <si>
    <r>
      <t xml:space="preserve">No, it is influenced on what days/hours are requested and needed.  Both parties can negotiate. Funding following the child approach is upheld at all times. </t>
    </r>
    <r>
      <rPr>
        <sz val="10"/>
        <color rgb="FF171717"/>
        <rFont val="Gill Sans MT"/>
        <family val="2"/>
      </rPr>
      <t>There is an expectation that providers would ensure that any split of hours agreed is in the best interests of the child.</t>
    </r>
  </si>
  <si>
    <t>15 hours with each provider (Term time). This can be delivered as morning/afternoon or 2.5 days start/end of the week e.g Monday/Tuesday 6 hours per day and Wednesday 3 hours</t>
  </si>
  <si>
    <t>Within a term time setting minimum 3 hours placement. Within a 48 week setting minimum 4hr 45min</t>
  </si>
  <si>
    <t xml:space="preserve">No, this option is open, and parents/carer can choose how they would like to split their entitlement between settings. However, the allocation of a split funded place is dependent on settings being able to offer the hours requested, and availability. </t>
  </si>
  <si>
    <t>Minimum 1 hour max 10</t>
  </si>
  <si>
    <t xml:space="preserve">The requirements would be based on the staffing and child/adult ratios within the setting. </t>
  </si>
  <si>
    <t>No, there are no requirements</t>
  </si>
  <si>
    <t>Open choice.  Requirements: Placement is reliant on availability with both providers.</t>
  </si>
  <si>
    <t xml:space="preserve">Yes- required to take a minimum of 2 sessions with each provider. Requirements were agreed through a working party, including local authority, childminders and partner nurseries. </t>
  </si>
  <si>
    <t xml:space="preserve"> As above</t>
  </si>
  <si>
    <t>Not in terms of hours but we pay CMs at the sustainable rate</t>
  </si>
  <si>
    <t>N/A as above</t>
  </si>
  <si>
    <t xml:space="preserve">Hours can be dependent on availability and parental choice </t>
  </si>
  <si>
    <t xml:space="preserve">This is choice of provider if they will accept the amount of funding. We have found many parents may allocate some funding to their childminding and top up with wrap hours – self funding their childminder </t>
  </si>
  <si>
    <t>No – this is parental choice</t>
  </si>
  <si>
    <t>Minimum of one full session at either</t>
  </si>
  <si>
    <t>No, it is influenced on what days/hours are requested and needed.  Both parties can negotiate. Funding following the child approach is upheld at all times.</t>
  </si>
  <si>
    <t>Council Officers look at the overall sustainability of settings and to comply with the terms of their contract with us a copy of providers accounts must be provided annually.</t>
  </si>
  <si>
    <t xml:space="preserve">Not a business sustainability other than a place can be shared – therefore maximizing occupancy </t>
  </si>
  <si>
    <t>No, parental choice</t>
  </si>
  <si>
    <t>Allocation of hours is parental choice, ensure that the minimum hours taken within Local Authority setting</t>
  </si>
  <si>
    <t xml:space="preserve">The number of hours allocated for a blended placement is largely down to parental choice. Prior to an application being submitted to PKC, parents/carers approach their chosen Childminder who will then work with the parent to agree the number of hours which meets the needs of the child, and which supports the Childminder’s business sustainability. </t>
  </si>
  <si>
    <t>No – other than what is best for the child – max 10 hours a day and ideally no more than 3 different providers</t>
  </si>
  <si>
    <t>No allocations are based on parental choice.</t>
  </si>
  <si>
    <t xml:space="preserve">Blended Placements are parental choice. </t>
  </si>
  <si>
    <t>No, placements are based on the needs of the child and the family</t>
  </si>
  <si>
    <t>As above</t>
  </si>
  <si>
    <t>No. of  childminders  APPROVED for funded ELC for three-four year olds (as at 1 August 2023)</t>
  </si>
  <si>
    <t>No. of childminders  CURRENTLY DELIVERING funded ELC for three-four year-olds (as at 1 August 2023)</t>
  </si>
  <si>
    <t>Have all parents in your local authority area been offered the option of taking their full entitlement of 1140 hours with a childminder for their  three-four year olds from August 2022? (if not, please provide some detail regarding this)</t>
  </si>
  <si>
    <t>No. of  three-four year olds currently placed with these childminders (as at 1 August 2022)</t>
  </si>
  <si>
    <t>No. of  three-four year olds currently placed with these childminders (as at 1 August 2023)</t>
  </si>
  <si>
    <t>Yes – We have a Guide to ELC. Also ELC section on Aberdeen City Council website.</t>
  </si>
  <si>
    <t xml:space="preserve">Yes. All ELC funded settings are published in our local authority admissions booklet.  </t>
  </si>
  <si>
    <t>Yes funding follows the child</t>
  </si>
  <si>
    <t>Yes. Details of all providers are available to parents and online application information</t>
  </si>
  <si>
    <t xml:space="preserve">Through our website: https://www.eastdunbarton.gov.uk/residents/schools-early-years-and-learning/early-years/providers-early-learning-and-childcare </t>
  </si>
  <si>
    <t>Yes, we consistently support partner providers equitably. Parents are free to choose which setting suits their needs best. All available settings including partner providers will be listed in the options for enrolment through the local authority website.</t>
  </si>
  <si>
    <t>Yes – in an application pack all local authority nurseries , funded providers including childminders are listed on the application form and ELC provision options mentioned in the support guidance issued along with the form, and there is a leaflet designed by Childminders included. Local authority website again lists overview of ELC provision types available</t>
  </si>
  <si>
    <t>Yes, social media platforms, external partners, registration forms and Moray Council website</t>
  </si>
  <si>
    <t>Yes, childminders are included in the list of providers and documentation issued to parents/carers</t>
  </si>
  <si>
    <t>Yes- on our website and also childminders are listed in the advert in the local paper alongside nurseries</t>
  </si>
  <si>
    <t xml:space="preserve">Yes, all partner providers are promoted equitably, alongside our own nursery provision.  Parents and carers can find details of all funded Childminders on the Perth and Kinross Council ELC web pages.  In addition to this, our corporate Social Media accounts and monthly newsletters are regularly used to share good news and good practice stories about the work of our funded Childminders.   </t>
  </si>
  <si>
    <t>Yes – Information on all providers is available on our website at registration and options discussed at time of application. Also through Health Visitors and Early Years Centres</t>
  </si>
  <si>
    <t>Yes.  There are no catchment areas for our nurseries.</t>
  </si>
  <si>
    <t>Yes, parents can choose where they want to use their funded place</t>
  </si>
  <si>
    <t>Information is available online on all options available including childminders</t>
  </si>
  <si>
    <t xml:space="preserve">This is parent choice we have 1 parent using all their funded hours with a childminder </t>
  </si>
  <si>
    <t>Yes as mentioned above</t>
  </si>
  <si>
    <t>Those who have applied for a 3-5 placement have been offered full 1140 hours</t>
  </si>
  <si>
    <t xml:space="preserve">Yes, all parents of eligible three and four-year olds can apply to take their full entitlement of 1140 hours, with a funded provider Childminder. However, the allocation of hours is dependent on the chosen Childminder’s availability. </t>
  </si>
  <si>
    <t>Yes, parents can choose to access full or part of their entitlement with any funded provider</t>
  </si>
  <si>
    <t>No.  Only one childminder is registered to deliver ELC, based on the Isle of Uist (separate island off the coast of Lewis &amp; Harris)</t>
  </si>
  <si>
    <t>Yes, parents encouraged to talk to all providers to find a setting which meets their and their child’s needs</t>
  </si>
  <si>
    <t xml:space="preserve">This is an open choice  </t>
  </si>
  <si>
    <t xml:space="preserve">Yes Parent choice </t>
  </si>
  <si>
    <t>Yes, it is an open choice</t>
  </si>
  <si>
    <t>Yes, open choice (parental)</t>
  </si>
  <si>
    <t xml:space="preserve">Parent Choice </t>
  </si>
  <si>
    <t>Yes, parents are aware of this option should they wish it.</t>
  </si>
  <si>
    <t>No, however parents are freely able to request a blended approach across any of our settings.</t>
  </si>
  <si>
    <t>Yes, this option is available if parents choose the and it meets the needs of the child and family</t>
  </si>
  <si>
    <t>Places are allocated in line with East Ayrshire Allocations Policy criteria</t>
  </si>
  <si>
    <t>No. it is an open choice.</t>
  </si>
  <si>
    <t xml:space="preserve">No, all applications for funded ELC spaces are treated equitably. </t>
  </si>
  <si>
    <t>No but needs to be within model the family has accepted.</t>
  </si>
  <si>
    <t>We ask for the child to attend at least two sessions at the Local authority setting this can be over one day</t>
  </si>
  <si>
    <t>Agreement reached between CM and family</t>
  </si>
  <si>
    <t>1 full day or 2 half days in LA</t>
  </si>
  <si>
    <t>Within a term time Local Authority setting minimum 3 hours placement. Within a 48 week  Local Authority setting minimum 4hr 45min</t>
  </si>
  <si>
    <t xml:space="preserve">No restrictions, but there might be consideration and flexibility with hours needed if settings were quite full. </t>
  </si>
  <si>
    <t>Blended Placements fit within the flexible delivery models and options for both LA and Childminders</t>
  </si>
  <si>
    <t>Open choice. Requirements: Placement is reliant on availability with both providers.</t>
  </si>
  <si>
    <t>As previously answered</t>
  </si>
  <si>
    <t>Yes, funded providers can stipulate a minimum of hours a parent can obtain from them</t>
  </si>
  <si>
    <t>Not in terms of hours but we pay at the sustainable rate</t>
  </si>
  <si>
    <t>Hours can be dependent on availability and parental choice</t>
  </si>
  <si>
    <t>N/a</t>
  </si>
  <si>
    <t>Not a business sustainability other than a place can be shared – therefore maximizing occupancy</t>
  </si>
  <si>
    <t>No- we try to meet all parental requests</t>
  </si>
  <si>
    <t>Parental Choice</t>
  </si>
  <si>
    <t>3. - Have you carried out any Impact Assessments in relation to your investment, policy or workforce recruitment decisions, and the impact they may have on the sustainability and competitiveness of childminding services in your local authority area?</t>
  </si>
  <si>
    <t>If so can you share this information?</t>
  </si>
  <si>
    <t xml:space="preserve">4. - National quality assurance for childminder partner providers delivering ELC is provided through the Care Inspectorate (Quality Framework, self-evaluation and inspection). Does your local authority undertake any additional quality assurance of childminder partner providers? (i.e. self-evaluation, visits and use of other frameworks (i.e. Realising the Ambition, HGIOELC)). If so, please provide details  </t>
  </si>
  <si>
    <t>5. - Does your local authority provide any childminding-specific dedicated support to childminder partner providers delivering funded ELC? If so, please provide details</t>
  </si>
  <si>
    <t>6. - Has your local authority experienced any difficulties recruiting childminders to deliver funded ELC or other childcare i.e. for 0-2 or school-age childcare which will become national priorities through the Programme for Government? If so, please provide details</t>
  </si>
  <si>
    <t>7. - Please provide details of the current sustainable rate paid to childminder partner provider delivering funded ELC and confirm if this is the same sustainable rate as paid to other providers. Where sustainable rates paid to partner providers differ please include details for different partner providers</t>
  </si>
  <si>
    <t>8. - Please advise if you have any plans within the coming year to increase the sustainable rate paid to childminders or if you are planning to decrease this rate.</t>
  </si>
  <si>
    <t xml:space="preserve">9. - The latest ELC Delivery Progress Report, Improvement Service, June 2023, reported that only 1% of children receiving funded ELC in Scotland are currently receiving this entitlement from a childminder. Please provide detail of what plans, if any, your local authority has to increase the number of children receiving funded ELC in childminding settings.  </t>
  </si>
  <si>
    <t>10. - Please provide detail of childminder shortages experienced in your local authority area, of any work underway or planned to address this and if this is an area you would be interested in receiving support / working in partnership on.</t>
  </si>
  <si>
    <t>11. Is there anything else you would like to add to the full report on the current state of childminding services in Scotland?</t>
  </si>
  <si>
    <t>Yes. Via our SCMA Development Officers. And Aberdeen City Council Early Years Team.</t>
  </si>
  <si>
    <t>Yes. We now fund SCMA to support childminder Funded Providers following the untimely death of an ACC colleague who previously supported them.</t>
  </si>
  <si>
    <t>No more than average. SCMA do a good job in recruiting new childminders and the majority become Funded Providers.</t>
  </si>
  <si>
    <t>Eligible 2’s - £6.03 per hour*     3-5s - £5.73 per hour     Meals - £2.75     * This is the rate paid directly to childminders – SCMA also add on admin fee which we pay directly to SCMA.     The amount paid to private nursery Funded Providers is slightly higher as they have larger operational costs and were incorporated into original rate setting process.  These are £6.15 (+40p) and £5.55 (+10p) respectively.     Private nursery Funded Providers are paid same rate per meal as childminder Funded Providers - £2.75 per meal.</t>
  </si>
  <si>
    <t>Work is currently underway to uplift ELC sustainable rate. There are no plans to decrease the rate.</t>
  </si>
  <si>
    <t>To continue to work with SCMA to offer blended and full ELC placements.     To continue to promote childminders.     This is in our ELC Delivery Plan 2022-24.</t>
  </si>
  <si>
    <t>The decline is neutral.     Whilst we lose childminders in Aberdeen every year, we manage to bring in a steady amount.     We understand that in Aberdeen, with the joint partnership working we have with SCMA, we are managing to buck the national downward trend to the same extent.</t>
  </si>
  <si>
    <t>No.     We value our relationship with SCMA colleagues and the work they do and we do together in Aberdeen to expand, retain and support our childminding workforce.</t>
  </si>
  <si>
    <t xml:space="preserve">As an authority we do not do any formal quality assurance but support providers to be aware of self evaluation documents and work with them to assess their own practice  </t>
  </si>
  <si>
    <t>Yes, each childminder has a designated early years development worker who they can contact via phone or email.   The DW will visit 4 times a year but available to respond to questions or queries at any point</t>
  </si>
  <si>
    <t>2-year-olds £7.22 per hour                3 and 4 year olds £6.37 per hour                  All funded providers are paid at the same rate</t>
  </si>
  <si>
    <t>Hourly rate is reviewed annually</t>
  </si>
  <si>
    <t>Aberdeenshire will continue to work and treat all childminders as though they are any other type of ELC provider.  Ensuring parents are aware they have the option to choose the best provision for their child and their needs</t>
  </si>
  <si>
    <t xml:space="preserve">Within Aberdeenshire Authority we have had minimal decrease in number of childminders and those who we don’t have anymore is due to retirement.  As an authority we support other departments to encourage those wishing a career change by supplying information and attending events.     </t>
  </si>
  <si>
    <t xml:space="preserve">Aberdeenshire have worked hard to ensure our Childminders feel as though they have the same equal respect and focus as any other funded provider.  We have created a childminder forum which childminders are asked yearly if they wish to be part of, we hold two authority childminders meetings per year, two more local meetings for childminders and hold events for childminders to attend in person as and when possible.  Childminders funded or non-funded are able to access training and qualifications without charge through Aberdeenshire council </t>
  </si>
  <si>
    <t>Yes – we undertake one Quality Visit per year with follow-up actions if required</t>
  </si>
  <si>
    <t>Yes – we hold at least one CM network meeting for Partner CMs each term with support round about school transition time</t>
  </si>
  <si>
    <t>Yes – ongoing.  We did run an SCMA recruitment campaign and worked with them to identify areas where CMs were needed / Offered a £2000 start-up grant. Still struggling to attract new CMs.</t>
  </si>
  <si>
    <t>£7.18 2 Yos  £6.35 3&amp;4 YOs plus £3.11 per meal per child provided</t>
  </si>
  <si>
    <t>Yes – looking to increase the rate - hopefully October 2023</t>
  </si>
  <si>
    <t>No plans to do this – PVI, LA and CM options are offered equitably and it is parental choice</t>
  </si>
  <si>
    <t>Yes we would like support and to work in partnership with SCMA to increase CM numbers.</t>
  </si>
  <si>
    <t>Nothing further to add</t>
  </si>
  <si>
    <t>No. Support given when requested or following a poor Care Inspection</t>
  </si>
  <si>
    <t>Officer time allocated to childminders</t>
  </si>
  <si>
    <t>£5.42 plus £3.00 for lunch. This will be reviewed with RIC colleagues.     Partner Nurseries receive £6.40 p/h for 3-5’s and £6.91 for eligible 2’s</t>
  </si>
  <si>
    <t xml:space="preserve">Plans to increase </t>
  </si>
  <si>
    <t>About to start work with SCMA to increase Childminders in Clackmannanshire, including Community Childminders. Also moving towards a centralised admissions, which will make the childminding option more visible</t>
  </si>
  <si>
    <t>Not aware of any shortages. See above for future plans.</t>
  </si>
  <si>
    <t>No, however we are working with SCMA to try to recruit additional childminders in Dumfries and Galloway.</t>
  </si>
  <si>
    <t xml:space="preserve">All childminders funded to deliver Early Learning and Childcare have a named support officer from the Council’s central Early Years Team. As a minimum officers will now visit the childminder once per year with a further visit/follow up call to offer support and challenge. Officers offer additional visits if requested by the childminder or where required ( when not meeting the National Standard) to deliver additional support. Childminders receive a written report which identifies strengths and areas for development. Officers use a range of tools to support judgements including HGIOELC?, Care Inspectorate Framework, Realising the Ambition and The National Standard.     Officers also offer training and opportunities for childminders to share and discuss practice. </t>
  </si>
  <si>
    <t>As previous question.     We also provide each childminder with a laptop to support their delivery of funded places.</t>
  </si>
  <si>
    <t xml:space="preserve">Dumfries and Galloway Council are working with SCMA to promote childminding as part of the recruitment campaign to increase the number of childminders, initially targeting rural areas to increase flexibility and choice for parents. 4 have accessed the full support programme and have completed their Care Inspectorate registration and are currently delivering a service; another new childminder recently registered on the current campaign. There are a further 5 who have yet to complete. The Early Learning and Childcare Framework opens each year providing an opportunity for childminders to apply to the framework. </t>
  </si>
  <si>
    <t>The current rates are: 3-5 year olds: £6.30, 2 year olds: £7.42, Meal: £3.00, Additional support( where required):£10.90 paid in addition to the hourly rate. These rates apply to all funded providers</t>
  </si>
  <si>
    <t>Education and Learning Committee in Dumfries &amp; Galloway have approved a procedure to review the rate annually in line with the Real Living Wage and the Consumer Price Index (CPI) in November each year with the rise in rate being paid from the April when the new Living Wage rate comes into effect.</t>
  </si>
  <si>
    <t>3.8% of children accessing ELC in Dumfries and Galloway attend childminders, this includes children who have a blended placement. (April 2023 )     When children are counted in the provider where they spend the majority of their hours so that they are not ‘double counted’ this reduces it to 2 .3% .</t>
  </si>
  <si>
    <t>As above in response to question 6</t>
  </si>
  <si>
    <t xml:space="preserve">n/a </t>
  </si>
  <si>
    <t xml:space="preserve"> </t>
  </si>
  <si>
    <t xml:space="preserve">We ask childminders to provide a selfevaluation based on the CI Quality Framework and support them with this process.  </t>
  </si>
  <si>
    <t xml:space="preserve">Allocated officer. Professional learning opportunities at a time that is suitable for childminders. Support with self- evaluation and planning for improvement. </t>
  </si>
  <si>
    <t xml:space="preserve">The commissioning process is open to all.  </t>
  </si>
  <si>
    <t xml:space="preserve">Under review </t>
  </si>
  <si>
    <t xml:space="preserve">The commissioning process is open to all. It is parental choice where they take up their entitlement. Our funded childminders also choose to have private clients  </t>
  </si>
  <si>
    <t>Annual quality visits are undertaken.</t>
  </si>
  <si>
    <t>Yes. Dedicated support team in place. Option to attend training throughout the year.</t>
  </si>
  <si>
    <t>Not specifically to deliver 1140 however with the decrease in numbers of childminders this may have an impact in the future.</t>
  </si>
  <si>
    <t>Childminders are currently paid £4.76 per hour, additional £3 paid per day per child  if lunch is provided.</t>
  </si>
  <si>
    <t xml:space="preserve">Recent consultation exercise carried out. Due to financial constraints it is unlikely that the current rate will be increased for 2023-24. Work ongoing re sustainable rate. </t>
  </si>
  <si>
    <t>Information is available for parents in various formats that this is an option. Childminders are proactive in making sure parents are aware of all options.</t>
  </si>
  <si>
    <t>East Ayrshire have experienced a decline in childminder numbers over the past few years. Ongoing recruitment to try and encourage new childminders.</t>
  </si>
  <si>
    <t xml:space="preserve">We continue to review our workforce planning  to try and grow our own ,as a sector we are struggling to appoint all positions within our Early Years Centres. </t>
  </si>
  <si>
    <t xml:space="preserve">We do not carry out any further QA visit to home., Providers come through our Tender process to join our 4-year framework. We also provide 3 Business meetings over the year coving business items, including payment processes and support with invoicing etc and access to Twilight training covering topic such as : Child Protection, Supporting Children with Additional Support Needs , Supporting Literacy and Numeracy within a home environment , Food Hygiene </t>
  </si>
  <si>
    <t xml:space="preserve">Twighllight training sessions as outlined above – These are not very well attended </t>
  </si>
  <si>
    <t>We are about to reopen our Tender for a further 4 years flexible framework and this will be promoted for Childminders to join. We would expect to see an increase of eligible 2-year-olds with the recent promotion of this and we will continue to promote childminders. We will continue to monitor this and will always promote childminders with families .</t>
  </si>
  <si>
    <t>The same rate is paid to all Funders Providers. The current rate is £5.77 for 3- 5 year olds and £6.95 for 2 year olds with an allocation of 50 pence per funded hour for lunch.</t>
  </si>
  <si>
    <t>The sustainable rate is currently under review</t>
  </si>
  <si>
    <t>Funding follows the child is parental choice and we do not have any restrictions of where a parent chooses to use their funding.</t>
  </si>
  <si>
    <t>We can see there is a shortage of school aged childcare -particularly for the families who have children with moderate to complex ASN. However until the school aged childcare policy is rolled out and agreed this is not statuary and Councils do not receive funding .</t>
  </si>
  <si>
    <t xml:space="preserve">Childminders could support with the school aged childcare sector and further promotion could be dome to support this . </t>
  </si>
  <si>
    <t>Yes, Self-Evaluation, Visits &amp; use of the West Partnership Shared Self-Evaluation Framework</t>
  </si>
  <si>
    <t>Yes, Childminder’s Forums, Evening training</t>
  </si>
  <si>
    <t>Childminders always seem to be full for up to 6 months in advance. In some areas there is limited provision. It is down to individual childminders whether they want to become a funded provider or not – some do not want to.</t>
  </si>
  <si>
    <t>All Funded providers get the same rate which for this year is £5.87</t>
  </si>
  <si>
    <t>This year’s rate has been increased and will be reviewed annually.</t>
  </si>
  <si>
    <t>No specific plans atm.</t>
  </si>
  <si>
    <t>Some areas have more childminders than others.  We are part of the Urban Recruitment Scheme at the moment. Only 2 new childminders who have applied have met the eligibility criteria.</t>
  </si>
  <si>
    <t>Childminders must complete an annual Improvement plan, linked to the CI Quality Framework. In discussion with the CM, a decision will be made about what level of support they need which may include a support visit. If CMs are graded below good in CI, they will be put into SIP which includes announced and unannounced visits to support them to improve their grades</t>
  </si>
  <si>
    <t xml:space="preserve">Recruitment of childminders into partnership has been more difficult in the last  2 years. </t>
  </si>
  <si>
    <t xml:space="preserve">Funding for 3-4 years olds is  £6.03 per hour and for Terrific 2 year olds £6.48 per hour with meal payment being paid at £3.10(if child attends session for 4 hours or more). This the same rate that we pay all partners. </t>
  </si>
  <si>
    <t xml:space="preserve">The above rate is for the academic session 2023-24. </t>
  </si>
  <si>
    <t xml:space="preserve">We are continuing to take CMs into partnership on a rolling programme and promote the option of parents being able to choose to use a partner CM to deliver their child’s funded ELC. </t>
  </si>
  <si>
    <t xml:space="preserve">CEC have received Scottish Government funding to recruit 30 new childminders. </t>
  </si>
  <si>
    <t>Yes – if there has been more than one year since Care Inspection visit</t>
  </si>
  <si>
    <t xml:space="preserve">Yes – an officer is dedicated to support childminders and we work in partnership with SCMA </t>
  </si>
  <si>
    <t>Yes – we have difficulty in recruiting for children 2 and under</t>
  </si>
  <si>
    <t>Current rate £5.50. Plus lunch of £1.95 per day attended. The rate is different to other providers</t>
  </si>
  <si>
    <t>This was increased from April 2023 for the remainder of 22/23 and 23/24. No further plans to change for session 23/24</t>
  </si>
  <si>
    <t>No current plans</t>
  </si>
  <si>
    <t>We already work in partnership with SCMA to identify and address this issue</t>
  </si>
  <si>
    <t>We provide termly support visits to Childminders, along with invites to termly quality improvement training sessions</t>
  </si>
  <si>
    <t>Yes.  Dedicated team of development officers who support PVI services.  Termly QI sessions and Termly Operational Forums.  Access to our online ELC website for resources, guidance, online training modules and training catalogue www.bit.ly/FifeELC</t>
  </si>
  <si>
    <t>No.  We are proud of the high number of quality childminders we have in partnership to deliver funded ELC and work hard to maintain a good working relationship with them</t>
  </si>
  <si>
    <t xml:space="preserve">£6.52 per hours     Plus £0.40 per hour meal uplift     Same rate paid to all PVI services for ages 2 – 5 years. </t>
  </si>
  <si>
    <t>Currently working on this</t>
  </si>
  <si>
    <t xml:space="preserve">We continually actively recruit for childminders.  Applications information and documents are continually available on our website. </t>
  </si>
  <si>
    <t xml:space="preserve">At present, we are not seeing any particular impact of shortages of childminders.  As mentioned above we continually wish to attract new childminders, especially when some leave through retirement etc. Some areas of our local authority have more demand for childminders than others – these tend to be the larger commuter towns (Dunfermline) or more rural area (North Fife) </t>
  </si>
  <si>
    <t>The Impact Assessments, which are carried out by GCC are non- specific to CMs.</t>
  </si>
  <si>
    <t>No, although our Monitoring and Liaison Officer (MLO) visits random CMs to assess their general needs and wants annually. The National Standards are adhered to.</t>
  </si>
  <si>
    <t>Monitoring and Liaison Officer (MLO) from GCC and Michelle Anderson from SCMA meet on a 6 weekly basis to identify any issues, queries or concerns.</t>
  </si>
  <si>
    <t>GCC has launched the Urban Childminding Recruitment Programme. Training Opportunities are also available.</t>
  </si>
  <si>
    <t>Under 3’s = £6.86 (the current ELC 2 rate), over 3’s = £5.79 (the current ELC 3 rate)</t>
  </si>
  <si>
    <t>There are new proposed rates.</t>
  </si>
  <si>
    <t>Clear/clearer information is/will be given on the availability of CM services to families/carers.  We do not promote CMs over Local Authority provision.</t>
  </si>
  <si>
    <t>GCC has launched the Urban Childminding Recruitment Programme. In addition, GCC provide funding to support SCMA.</t>
  </si>
  <si>
    <t>No, nothing more to add.</t>
  </si>
  <si>
    <t>National Standard Visits,  Realising the Ambition, HGIOELC</t>
  </si>
  <si>
    <t>Ongoing specific support through regular information/support sessions with our EYESO team and Commissioners.</t>
  </si>
  <si>
    <t>Yes, this is a huge issue in Highland Area currently and is becoming increasingly challenging despite our regular close links with the SCMA and their targeted recruitment campaigns. Not enough people coming forward who wish to progress as Childminders. It has proved problematic trying to gather data to give us a greater understanding of what the barriers might be but suspect these include – not enough of a financial incentive to start up, people need a guaranteed regular income – risk childminding won’t provide this, legislation requires reviewing to allow childminders to be ‘paid’ for providing ELC to their own children as well as other families.</t>
  </si>
  <si>
    <t>Same rate provided to Childminders as well as partner settings:- £6.66 p/hr (2 year olds), £5.75 p/hr (3 and 4 year olds), £3 per lunch provided per day if a child attend more than a 4 hour session.</t>
  </si>
  <si>
    <t>Will be reviewed in line with due process.</t>
  </si>
  <si>
    <t>We try where possible to encourage existing childminders who are not commissioned to become commissioned. This is challenging as there are too few childminders particularly in our rural locations. We continue to work closely with the SCMA and a range of stakeholders including Scottish Government to try and highlight this issue to enable us to offer the flexibility that families tell us they desperately need.</t>
  </si>
  <si>
    <t>Council Officers in Highland – particularly in the North and West Highland Areas which are experiencing the greatest challenges in Childminder recruitment and retention have been working very closely with SCMA and our Employability Teams to try to address this. We have broadened this discussion in recent months to include other stakeholders to bring together knowledge and ideas on ways in which this may be addressed including different models of delivery and to explore incentives to attract talent into the profession.</t>
  </si>
  <si>
    <t>Childminding is at a crisis point in our area (and we are aware this is the case in other, particularly rural areas also). Families are seeking more and more flexible childcare for their children to suit their needs which childminders can offer but we urgently need more investment in this sector and government intervention now to reverse the trend we are all seeing in the rapidly declining workforce.</t>
  </si>
  <si>
    <t xml:space="preserve">Currently underway through a survey – this in included with PVI within the authority </t>
  </si>
  <si>
    <t xml:space="preserve">Currently ongoing </t>
  </si>
  <si>
    <t>Self evaluation questionnaires are issued twice a year, focusing on quality themes. Funded providers are asked to submit an improvement plan for their service once a year along with Standards and Qualities which evaluates their service from the previous year. We will be commencing visits to childminders in 2024</t>
  </si>
  <si>
    <t>All funded providers are offered access to training via the local authority training portal or if identified through self evaluation or improvement plans so additional training may be offered</t>
  </si>
  <si>
    <t xml:space="preserve">We do not recruit childminders directly – it is open to all childminder if they wish to apply to become an approved funded provider </t>
  </si>
  <si>
    <t>Current rate is £5.69 per hour same rate to all funded providers</t>
  </si>
  <si>
    <t xml:space="preserve">Currently under review </t>
  </si>
  <si>
    <t xml:space="preserve">This is parental choice and open to all childminders who are registered with The Care Inspectorate and who meet the the national standards to apply to Inverclyde Council to become an approved Funded Provider. </t>
  </si>
  <si>
    <t xml:space="preserve">Inverclyde Council are not currently directly involved in the recruitment or retention of childminders albeit we have strong relationships with the childmoinding network for the local area. This may look differently with any future expansion of early years an we would be open to receiving support and working in partnership </t>
  </si>
  <si>
    <t xml:space="preserve">No thank you </t>
  </si>
  <si>
    <t>Yes, training to support self-improvement planning, one to one self-evaluation visits, contract monitoring framework, health and social care standards</t>
  </si>
  <si>
    <t>Childminder Development Officer</t>
  </si>
  <si>
    <t>£7.95 for eligible 2’s           £6.62 for 3-4 year olds</t>
  </si>
  <si>
    <t>No plans to provide further uplift; however, rate will be reviewed</t>
  </si>
  <si>
    <t xml:space="preserve">Moray Council development officer works alongside nursey managers and childminders to support funding requirements which is a parental choice.  </t>
  </si>
  <si>
    <t>Moray Council has just completed a recruitment campaign with 8 new childminders looking to come on board with the support of the Childminder Development Officer.</t>
  </si>
  <si>
    <t>Quality Officer responsibility for childminders. Continue to employ a SCMA Childminder Development Officer. Offer 3 Network events and 40 eLearning courses</t>
  </si>
  <si>
    <t>Quality Officer and SCMA Childminder Development Officer</t>
  </si>
  <si>
    <t>£6.14 for Eligible 2 year olds and £5.87 for 3-5 year olds. This rate is the same for all partner providers</t>
  </si>
  <si>
    <t>The above rate has been set for 2023/2024</t>
  </si>
  <si>
    <t>Our Framework is opened each year between 2023 – 2027 to allow new childminders to apply</t>
  </si>
  <si>
    <t>Currently not aware of any shortages within our area.</t>
  </si>
  <si>
    <t>Yes- we run evening sessions for any childminder who wants to attend- partnership ones and non-partnership. The sessions include support for RTA and also the Quality Framework, but also responds to childminder requests, eg we have just run the Solihull Foundation Course for them in the evenings</t>
  </si>
  <si>
    <t>Any childminder with grades of good or better can come into partnership- but the uptake is low</t>
  </si>
  <si>
    <t>We have no other providers than childminders. We pay £5.50 per hour</t>
  </si>
  <si>
    <t xml:space="preserve">We ensure we pay more than the hourly rate childminders charge parents. If this changes in Orkney, we will review the rate. </t>
  </si>
  <si>
    <t xml:space="preserve">The LA has been supporting childminder recruitment through our CLD employability service. We are keen to have more island childminders to support the proposed expansion of childcare. </t>
  </si>
  <si>
    <t>We have a chronic shortage of childcare in Orkney and are keen to recruit more childminders, especially in rural and island areas. The LA (and SCMA) have been supporting childminder recruitment through our CLD employability service. We are keen to have more island childminders to support the proposed expansion of childcare.</t>
  </si>
  <si>
    <t xml:space="preserve">Equality Impact Assessments are completed as part of wider work across PKC. </t>
  </si>
  <si>
    <t xml:space="preserve">As part of the process for bringing new Childminders into partnership, PKC officers carry out an initial Quality Visit to the Childminding setting. This visit is underpinned by the national standard as detailed in Funding Follows the Child (2018). Throughout the year our funded providers, including Childminders, receive support visits from our central early years team. These visits are tailored to meet the needs of each service and focus on supporting self-evaluation and ongoing quality improvement. Visits are underpinned by local and national policy and practice guidance, such as the Care Inspectorate Quality Framework.  All funded providers, including Childminders, are asked to submit an annual self-evaluation report and a quality improvement plan. These documents are underpinned by the Care Inspectorate Quality Framework. </t>
  </si>
  <si>
    <t xml:space="preserve">Yes, PKC takes the support and development of our funded childminders very seriously. We deliver up to six bespoke professional development sessions per year which are tailored to meet the training and learning needs of our funded Childminders. These sessions are now held face-to-face and in the evenings; this helps to ensure attendance is maximised.  All Childminders, including those who work in partnership with PKC, are offered training and learning at weekends.  This includes Forest Kindergarten and First Aid training.  Within PKC we facilitate a funded Childminder Focus Group. This forum allows our Childminders to discuss any issues which are pertinent to them, as well as giving them the chance to hear about any key local and national policy and practice updates relevant to their work.  PKC Officers also support our Childminders by attending Care Inspectorate inspection feedback. This allows PKC Officers to support the Childminder to implement any necessary improvements going forward.  We regularly invest in the professional learning of our funded providers, including our Childminders. This year we continue to support our Childminders to take forward the learning from the Mindstretchers Academy Floorbook Training that they were given access to in 2023-23.   Our Childminders can also contact their link PKC Officers, Council Childminding lead, Contracts and Compliance Officer and the Council MIS team, at any time for advice and guidance </t>
  </si>
  <si>
    <t xml:space="preserve">Yes. We carried out a recruitment campaign in February this year, and unfortunately very few Childminders expressed an interest in working in partnership to deliver funded ELC.   This is an area we continue to focus on, and we plan to carry out subsequent recruitment campaigns throughout 2023-24.   </t>
  </si>
  <si>
    <t xml:space="preserve">PKC currently pay all providers, regardless of whether they are in the public, private or third sector or a childminder, the same sustainable rate. This rate is currently £5.45 for three–fiveyear-olds and £5.65 for eligible two-ear olds. This rate does not include the payment for meal and snack provision, as per Funding Follows the Child. That sits at £3.00 per day. </t>
  </si>
  <si>
    <t xml:space="preserve">The sustainable rate was increased for all funded providers in August 2023. PKC continues to review the rate paid to all funded providers. </t>
  </si>
  <si>
    <t xml:space="preserve">See Q6 </t>
  </si>
  <si>
    <t xml:space="preserve">In February this year, we held roadshows about working in partnership with the PKC to deliver funded ELC.  There was limited interest in these sessions.  PKC continues to regularly promote Childminding as a career across the Authority.  Our Childcare Strategy Team runs a regular introduction to pre-registration course for individuals interested in becoming a Childminder, this is then followed by a preregistration course which gives attendees all the information required to get started as a Childminder. As well as the planned recruitment campaign as detailed in Q6, we have plans to continue to promote Childminding and working partnership with the Council at careers events throughout 2023-24.     We also work closely with the local college and promote Childminding as a career when we speak to early learning and childcare students who are about to graduate.  </t>
  </si>
  <si>
    <t>Yes, as part of procurement exercise</t>
  </si>
  <si>
    <t xml:space="preserve">Yes - additional quality assurance processes are in place; Childminders are supported to develop and provide an Improvement Plan, At agreed points throughout the year, childminders are asked to provide an updated evaluative statement in relation to certain QI’s from HGIOELC – a Partner Support Officer will then offer feedback and support in relation to self-evaluation statements, A minimum of 3 group workshops/individual visits per year per childminder focusing on ELC, curriculum development and quality improvement.  </t>
  </si>
  <si>
    <t>Yes: Each childminder has a linked Partnership Support Officer, Partner provider meetings (childminders only) are held once per term in the evening to maximise attendance, Regular consultation around training needs so that CPD programmes are relevant and suitable and at times to ensure maximum attendance, Access to the Council’s continuous professional development programme and where required CPD is provided in the evening or weekends to maximise attendance, Access to funding for accredited qualifications, Access to ongoing resources linked to, self-evaluation, HGIOELC and CI requirements, Support to address quality assurance issues identified by any internal or external inspections.</t>
  </si>
  <si>
    <t xml:space="preserve">N/A </t>
  </si>
  <si>
    <t xml:space="preserve">£5.71 for 3-5.  £8.50 for 2’s.  £3.00 for lunch </t>
  </si>
  <si>
    <t>Under Review</t>
  </si>
  <si>
    <t xml:space="preserve">Childminders can apply to join the flexible framework which opens twice a year. </t>
  </si>
  <si>
    <t xml:space="preserve">No plans. </t>
  </si>
  <si>
    <t>IIA carried out as part of original expansion – a new one will be done for further expansion</t>
  </si>
  <si>
    <t>All funded provider childminders receive ongoing support from an Early Years Teacher. This support is based around the quality frameworks CI and HGIOELC) and national guidance. Improvement and Support Officer leads termly meetings with funded childminders and face to face network meeting 1-2 times a year. SBC quality assurance review visits. Authority support is also given around improvement planning. Childminders also have access to wide range of SBC Early Years training</t>
  </si>
  <si>
    <t>Termly network meetings. Early Years Teacher visits – throughout the year</t>
  </si>
  <si>
    <t>Tender application process is open to all – awaiting more detail of SAC and expansion of places for more 2 year olds and some 1 year olds</t>
  </si>
  <si>
    <t>Same rate for all providers:  £6.83 an hour for children aged 3+ and £7.17 for 2 year olds.  £2.40 for lunch</t>
  </si>
  <si>
    <r>
      <t>Reviewed annually as part of the Council’s Fees and Charges process – any increase is from 1</t>
    </r>
    <r>
      <rPr>
        <vertAlign val="superscript"/>
        <sz val="12"/>
        <color theme="1"/>
        <rFont val="Gill Sans MT"/>
        <family val="2"/>
      </rPr>
      <t>st</t>
    </r>
    <r>
      <rPr>
        <sz val="12"/>
        <color theme="1"/>
        <rFont val="Gill Sans MT"/>
        <family val="2"/>
      </rPr>
      <t xml:space="preserve"> April</t>
    </r>
  </si>
  <si>
    <t>Funding follows the child so parental choice</t>
  </si>
  <si>
    <t>Previously involved in recruitment campaign with SCMA and planning another recruitment later in the year as aware from parental contact of some childcare shortages.  We would be interested in support with this</t>
  </si>
  <si>
    <t xml:space="preserve">Visits, information shared regarding National Standards, Realising the Ambition, HGIOELC, SCMA, local training opportunities.  Proposed training event this academic year. </t>
  </si>
  <si>
    <t>Link support contact from LA.</t>
  </si>
  <si>
    <t xml:space="preserve">There isn’t a huge uptake with the recruitment of childminders. </t>
  </si>
  <si>
    <t>The sustainable rate paid to childminder and other partner providers for the 23/24 year is £6.49 per hour to those not in receipt of Building Support Package or £6.11 to those in receipt of Building Support Package.</t>
  </si>
  <si>
    <t>It was increased in August 2023 and will be reviewed in May 2024.</t>
  </si>
  <si>
    <t xml:space="preserve">Promotion of childminders and blended placements. Recruitment campaigns. </t>
  </si>
  <si>
    <t xml:space="preserve">There has been a decline in the number of childminders within our community, particularly within our island communities.  We have been part of the SCMA childminder recruitment campaign.  </t>
  </si>
  <si>
    <t>Nothing specific in relation to childminders</t>
  </si>
  <si>
    <t>Yes- National guidance supports the procurement process and quality assurance visit programme for all funded providers,   childminders are included.</t>
  </si>
  <si>
    <t>Childminders delivering funded elc are included in the support and CLPL programme for all funded providers.</t>
  </si>
  <si>
    <t>Not to date</t>
  </si>
  <si>
    <t>2-3 yr olds £6.33     3-5 yr olds £6.05     Rate is the same for all funded providers including childminders</t>
  </si>
  <si>
    <t>Parental choice with providers on the framework and our LA EYCs</t>
  </si>
  <si>
    <t xml:space="preserve">There are a limited number of childminders in our rural and semi rural areas. We meet regularly with colleagues at SCMA and link with local college. </t>
  </si>
  <si>
    <t>As above, plus funded SCMA Development Officer to support childminders</t>
  </si>
  <si>
    <t>As of Aug 23, rate for 2 y/o is £6.53 (£7.03 incl lunch rate) &amp; for 3-5 y/o is £5.88 (£6.38 incl lunch rate).  This rate is paid to all funded providers.</t>
  </si>
  <si>
    <t>Rate was increased by 3% on the August 2022 levels effective from August 2023.</t>
  </si>
  <si>
    <t xml:space="preserve">All of our children are allocated a funded ELC place as per parental choice. Parents have the choice to choose a childminder if this is the option that they are looking for.  </t>
  </si>
  <si>
    <t xml:space="preserve">We already work with SCMA through the funded SCMA development officer to support both existing and potential new childminders. </t>
  </si>
  <si>
    <t>Our partnership agreement with the SCMA includes funding for a development officer who carries this out on behalf of the authority</t>
  </si>
  <si>
    <t>Yes, we have a link person within the Stirling Council early Years team who offers support to childminders. This include bespoke evening and weekend training sessions based on childminders identified needs</t>
  </si>
  <si>
    <t xml:space="preserve">We are working jointly with the SCMA to support recruitment of childminders in rural areas. </t>
  </si>
  <si>
    <t>£5.10 with a lunch payment of 40p = £5.50 per hour</t>
  </si>
  <si>
    <t>Our sustainable rate is reviewed annually in April of each year</t>
  </si>
  <si>
    <t>We offer a provider neutral model in Stirling Council where parents can choose where they wish to access their funded hours. The option to choose childminders is offered equally to provision in LA and PVI nurseries. We will continue to offer our provision in this way.</t>
  </si>
  <si>
    <t>We are working jointly with the SCMA to support recruitment of childminders in rural areas. We are also developing a community childminding service and are working in partnership with the SCMA to do this</t>
  </si>
  <si>
    <t>Childminders are an integral part of our ELC offer in Stirling Council. We look forward to continuing with the strong partnership we have established with the SCMA</t>
  </si>
  <si>
    <t>Yes. Home visits CPD using National Care standards, Quality Framework, HGIOELC, RtA, CFE, GIRFEC, WDC initiatives.</t>
  </si>
  <si>
    <t>SCMA are commissioned to offer 4 CPD sessions yearly. WDC officers offer operational and inspection support.</t>
  </si>
  <si>
    <t>We have increased our childminders partners from 0 to 9 in the past 4 years. This has not increased year on year.</t>
  </si>
  <si>
    <t>£5.67 per hour for 3+ 4 Year olds.   £5.84 for Eligible Twos.   £3 for meals.   Yes, this is the same rate that is paid to other partner providers.</t>
  </si>
  <si>
    <t>This is under review.</t>
  </si>
  <si>
    <t>We will continue to raise the profile of child-minding as a profession and as an option for quality ELC.</t>
  </si>
  <si>
    <t>We have a shortage of childminders within certain local communities within WDC.  A childminding event is being planned with our current childminders to raise the profile of the profession.  Work with high schools and presence at career events are planned.  Support would be welcome.</t>
  </si>
  <si>
    <t>Yes, Childminders are required to have a yearly improvement plan that is linked their self evaluation from the previous year. They have a support visit from their CDO yearly and are asked to complete a National Standard Check yearly.</t>
  </si>
  <si>
    <t>Yes, planned CPL</t>
  </si>
  <si>
    <t>Parents/carers have the choice on application from a local authority setting, partner provider nursery, playgroup or partner childminder. No plans to promote one type of ELC provision over others.</t>
  </si>
  <si>
    <t>There are a number of areas within West Lothian that there are no or few childminders. West Lothian have funded a Develop Officer with SCMA for many years to address this need. Focus in recent years has been ELC.</t>
  </si>
  <si>
    <t>We have an Early Years officer who supports the partner Childminder by way of visits to support with SE processes and update on latest policies/documents</t>
  </si>
  <si>
    <t xml:space="preserve">As above </t>
  </si>
  <si>
    <t xml:space="preserve">Yes.  The number of childminders in our local authority are limited and decreasing who are also at capacity. </t>
  </si>
  <si>
    <t>£5.75 for funded 2 year olds      £5.55 for ELC 3-5 year olds</t>
  </si>
  <si>
    <t>Rate to remain the same this coming year</t>
  </si>
  <si>
    <t>We are currently running a Childminder recruitment campaign in the hope of increasing the number of childminders available across the islands. We also continue to consult with current Childminder to offer ELC funding</t>
  </si>
  <si>
    <t>We have had a decline in the rural areas across all islands. We worked with SCMA on their childminder recruitment campaign last year to try to recruit in identified areas – there was some interest but not all progressed with applications. As mention above we a currently running  a recruitment campaign in the hope of gaining a few more Childminders in the rural areas</t>
  </si>
  <si>
    <t>SCMA ELC AUDIT 2023: Additional Questions</t>
  </si>
  <si>
    <t>SCMA ELC AUDIT 2023: Childminders Involved in Three and Four Year Olds' Provision</t>
  </si>
  <si>
    <t>[28]</t>
  </si>
  <si>
    <t>[35]</t>
  </si>
  <si>
    <t>[31]</t>
  </si>
  <si>
    <t>[85]</t>
  </si>
  <si>
    <t>[3]</t>
  </si>
  <si>
    <t>[4]</t>
  </si>
  <si>
    <t>[9]</t>
  </si>
  <si>
    <t>[10]</t>
  </si>
  <si>
    <t>[26]</t>
  </si>
  <si>
    <t>[72]</t>
  </si>
  <si>
    <t>[18]</t>
  </si>
  <si>
    <t>[38]</t>
  </si>
  <si>
    <t>[16]</t>
  </si>
  <si>
    <t>[25]</t>
  </si>
  <si>
    <t>[52]</t>
  </si>
  <si>
    <t>[150]</t>
  </si>
  <si>
    <t>Orkney Islands</t>
  </si>
  <si>
    <t>Shetland Islands</t>
  </si>
  <si>
    <t>Notes</t>
  </si>
  <si>
    <t>* Based on direct comparision of the 28 local authorities who responded in 2022 and 2023 (full figures for 2022, based on 32 returns are included in brackets)</t>
  </si>
  <si>
    <r>
      <t xml:space="preserve">26.3 </t>
    </r>
    <r>
      <rPr>
        <b/>
        <i/>
        <sz val="11"/>
        <rFont val="Calibri"/>
        <family val="2"/>
      </rPr>
      <t>(31.3)</t>
    </r>
    <r>
      <rPr>
        <b/>
        <sz val="11"/>
        <rFont val="Calibri"/>
        <family val="2"/>
      </rPr>
      <t>*</t>
    </r>
  </si>
  <si>
    <r>
      <t>945 (</t>
    </r>
    <r>
      <rPr>
        <b/>
        <i/>
        <sz val="11"/>
        <rFont val="Calibri"/>
        <family val="2"/>
      </rPr>
      <t>1124</t>
    </r>
    <r>
      <rPr>
        <b/>
        <sz val="11"/>
        <rFont val="Calibri"/>
        <family val="2"/>
      </rPr>
      <t>)*</t>
    </r>
  </si>
  <si>
    <r>
      <t>128 (</t>
    </r>
    <r>
      <rPr>
        <b/>
        <i/>
        <sz val="11"/>
        <rFont val="Calibri"/>
        <family val="2"/>
      </rPr>
      <t>153</t>
    </r>
    <r>
      <rPr>
        <b/>
        <sz val="11"/>
        <rFont val="Calibri"/>
        <family val="2"/>
      </rPr>
      <t>)*</t>
    </r>
  </si>
  <si>
    <r>
      <t>3.6 (</t>
    </r>
    <r>
      <rPr>
        <b/>
        <i/>
        <sz val="11"/>
        <rFont val="Calibri"/>
        <family val="2"/>
      </rPr>
      <t>4.3</t>
    </r>
    <r>
      <rPr>
        <b/>
        <sz val="11"/>
        <rFont val="Calibri"/>
        <family val="2"/>
      </rPr>
      <t>)*</t>
    </r>
  </si>
  <si>
    <t>No. of  eligible two-year olds currently placed with these childminders (as at 1 August 2022)</t>
  </si>
  <si>
    <t>No. of  eligible two-year olds currently placed with these childminders (as at 1 August 2023)</t>
  </si>
  <si>
    <r>
      <rPr>
        <b/>
        <sz val="11"/>
        <rFont val="Calibri"/>
        <family val="2"/>
      </rPr>
      <t>151 (</t>
    </r>
    <r>
      <rPr>
        <b/>
        <i/>
        <sz val="11"/>
        <rFont val="Calibri"/>
        <family val="2"/>
      </rPr>
      <t>178</t>
    </r>
    <r>
      <rPr>
        <b/>
        <sz val="11"/>
        <rFont val="Calibri"/>
        <family val="2"/>
      </rPr>
      <t>)*</t>
    </r>
  </si>
  <si>
    <r>
      <t xml:space="preserve">No. of  childminders  </t>
    </r>
    <r>
      <rPr>
        <b/>
        <u/>
        <sz val="11"/>
        <color rgb="FF000000"/>
        <rFont val="Calibri"/>
        <family val="2"/>
      </rPr>
      <t>APPROVED</t>
    </r>
    <r>
      <rPr>
        <b/>
        <sz val="11"/>
        <color rgb="FF000000"/>
        <rFont val="Calibri"/>
        <family val="2"/>
      </rPr>
      <t xml:space="preserve"> for funded ELC for eligible two-year olds (as at 1 August 2023)</t>
    </r>
  </si>
  <si>
    <r>
      <t xml:space="preserve">No. of childminders  </t>
    </r>
    <r>
      <rPr>
        <b/>
        <u/>
        <sz val="11"/>
        <color rgb="FF000000"/>
        <rFont val="Calibri"/>
        <family val="2"/>
      </rPr>
      <t>CURRENTLY DELIVERING</t>
    </r>
    <r>
      <rPr>
        <b/>
        <sz val="11"/>
        <color rgb="FF000000"/>
        <rFont val="Calibri"/>
        <family val="2"/>
      </rPr>
      <t xml:space="preserve"> funded ELC for eligible two-year-olds (as at 1 August 2023)</t>
    </r>
  </si>
  <si>
    <r>
      <t>958(</t>
    </r>
    <r>
      <rPr>
        <b/>
        <i/>
        <sz val="11"/>
        <rFont val="Calibri"/>
        <family val="2"/>
      </rPr>
      <t>1137</t>
    </r>
    <r>
      <rPr>
        <b/>
        <sz val="11"/>
        <rFont val="Calibri"/>
        <family val="2"/>
      </rPr>
      <t>)*</t>
    </r>
  </si>
  <si>
    <r>
      <t>26.7 (</t>
    </r>
    <r>
      <rPr>
        <b/>
        <i/>
        <sz val="11"/>
        <rFont val="Calibri"/>
        <family val="2"/>
      </rPr>
      <t>31.6</t>
    </r>
    <r>
      <rPr>
        <b/>
        <sz val="11"/>
        <rFont val="Calibri"/>
        <family val="2"/>
      </rPr>
      <t>)*</t>
    </r>
  </si>
  <si>
    <r>
      <t>579 (</t>
    </r>
    <r>
      <rPr>
        <b/>
        <i/>
        <sz val="11"/>
        <rFont val="Calibri"/>
        <family val="2"/>
      </rPr>
      <t>691</t>
    </r>
    <r>
      <rPr>
        <b/>
        <sz val="11"/>
        <rFont val="Calibri"/>
        <family val="2"/>
      </rPr>
      <t>)*</t>
    </r>
  </si>
  <si>
    <r>
      <t>16.1 (</t>
    </r>
    <r>
      <rPr>
        <b/>
        <i/>
        <sz val="11"/>
        <rFont val="Calibri"/>
        <family val="2"/>
      </rPr>
      <t>19.2</t>
    </r>
    <r>
      <rPr>
        <b/>
        <sz val="11"/>
        <rFont val="Calibri"/>
        <family val="2"/>
      </rPr>
      <t>)*</t>
    </r>
  </si>
  <si>
    <r>
      <t>1176 (</t>
    </r>
    <r>
      <rPr>
        <b/>
        <i/>
        <sz val="11"/>
        <rFont val="Calibri"/>
        <family val="2"/>
      </rPr>
      <t>1461</t>
    </r>
    <r>
      <rPr>
        <b/>
        <sz val="11"/>
        <rFont val="Calibri"/>
        <family val="2"/>
      </rPr>
      <t>)*</t>
    </r>
  </si>
  <si>
    <t>Yes, this is done through the Council website      https://www.dumgal.gov.uk/article/15234/Early-learning-and-childcare      This link is also included in letters to parents prior to enrolment and on the Council’s Social media posts</t>
  </si>
  <si>
    <t>SCMA ELC Audit 2023: summary of main findings</t>
  </si>
  <si>
    <t>ELIGIBLE TWO YEAR OLDS</t>
  </si>
  <si>
    <t xml:space="preserve">     CHILDREN PLACED WITH CHILDMINDERS</t>
  </si>
  <si>
    <t>Numbers</t>
  </si>
  <si>
    <r>
      <t>945 (</t>
    </r>
    <r>
      <rPr>
        <i/>
        <sz val="11"/>
        <color theme="1"/>
        <rFont val="Calibri"/>
        <family val="2"/>
        <scheme val="minor"/>
      </rPr>
      <t>1124</t>
    </r>
    <r>
      <rPr>
        <sz val="11"/>
        <color rgb="FF000000"/>
        <rFont val="Calibri"/>
        <family val="2"/>
      </rPr>
      <t>)*</t>
    </r>
  </si>
  <si>
    <r>
      <t>128 (</t>
    </r>
    <r>
      <rPr>
        <i/>
        <sz val="11"/>
        <color theme="1"/>
        <rFont val="Calibri"/>
        <family val="2"/>
        <scheme val="minor"/>
      </rPr>
      <t>153</t>
    </r>
    <r>
      <rPr>
        <sz val="11"/>
        <color rgb="FF000000"/>
        <rFont val="Calibri"/>
        <family val="2"/>
      </rPr>
      <t>)*</t>
    </r>
  </si>
  <si>
    <r>
      <t>151 (</t>
    </r>
    <r>
      <rPr>
        <i/>
        <sz val="11"/>
        <color theme="1"/>
        <rFont val="Calibri"/>
        <family val="2"/>
        <scheme val="minor"/>
      </rPr>
      <t>178</t>
    </r>
    <r>
      <rPr>
        <sz val="11"/>
        <color rgb="FF000000"/>
        <rFont val="Calibri"/>
        <family val="2"/>
      </rPr>
      <t>)*</t>
    </r>
  </si>
  <si>
    <t>Percentage</t>
  </si>
  <si>
    <r>
      <t>26.3% (</t>
    </r>
    <r>
      <rPr>
        <i/>
        <sz val="11"/>
        <color theme="1"/>
        <rFont val="Calibri"/>
        <family val="2"/>
        <scheme val="minor"/>
      </rPr>
      <t>31.3%</t>
    </r>
    <r>
      <rPr>
        <sz val="11"/>
        <color rgb="FF000000"/>
        <rFont val="Calibri"/>
        <family val="2"/>
      </rPr>
      <t>)*</t>
    </r>
  </si>
  <si>
    <r>
      <t>3.6% (</t>
    </r>
    <r>
      <rPr>
        <i/>
        <sz val="11"/>
        <color theme="1"/>
        <rFont val="Calibri"/>
        <family val="2"/>
        <scheme val="minor"/>
      </rPr>
      <t>4.3%</t>
    </r>
    <r>
      <rPr>
        <sz val="11"/>
        <color rgb="FF000000"/>
        <rFont val="Calibri"/>
        <family val="2"/>
      </rPr>
      <t>)*</t>
    </r>
  </si>
  <si>
    <t>THREE - FOUR YEAR OLDS</t>
  </si>
  <si>
    <r>
      <t>958 (</t>
    </r>
    <r>
      <rPr>
        <i/>
        <sz val="11"/>
        <color theme="1"/>
        <rFont val="Calibri"/>
        <family val="2"/>
        <scheme val="minor"/>
      </rPr>
      <t>1137</t>
    </r>
    <r>
      <rPr>
        <sz val="11"/>
        <color rgb="FF000000"/>
        <rFont val="Calibri"/>
        <family val="2"/>
      </rPr>
      <t>)*</t>
    </r>
  </si>
  <si>
    <r>
      <t>579 (</t>
    </r>
    <r>
      <rPr>
        <i/>
        <sz val="11"/>
        <color theme="1"/>
        <rFont val="Calibri"/>
        <family val="2"/>
        <scheme val="minor"/>
      </rPr>
      <t>691</t>
    </r>
    <r>
      <rPr>
        <sz val="11"/>
        <color rgb="FF000000"/>
        <rFont val="Calibri"/>
        <family val="2"/>
      </rPr>
      <t>)*</t>
    </r>
  </si>
  <si>
    <r>
      <t>1176 (</t>
    </r>
    <r>
      <rPr>
        <i/>
        <sz val="11"/>
        <color theme="1"/>
        <rFont val="Calibri"/>
        <family val="2"/>
        <scheme val="minor"/>
      </rPr>
      <t>1461</t>
    </r>
    <r>
      <rPr>
        <sz val="11"/>
        <color rgb="FF000000"/>
        <rFont val="Calibri"/>
        <family val="2"/>
      </rPr>
      <t>)*</t>
    </r>
  </si>
  <si>
    <r>
      <t>26.7% (</t>
    </r>
    <r>
      <rPr>
        <i/>
        <sz val="11"/>
        <color theme="1"/>
        <rFont val="Calibri"/>
        <family val="2"/>
        <scheme val="minor"/>
      </rPr>
      <t>31.6%</t>
    </r>
    <r>
      <rPr>
        <sz val="11"/>
        <color rgb="FF000000"/>
        <rFont val="Calibri"/>
        <family val="2"/>
      </rPr>
      <t>)*</t>
    </r>
  </si>
  <si>
    <t xml:space="preserve">Based on audit returns from 28 local authorities (out of 32) in 2023 compared against returns from the same 28 local authorities in 2022 </t>
  </si>
  <si>
    <t>*Full figures for 2022, based on 32 local authority returns are included in italics in brackets</t>
  </si>
  <si>
    <r>
      <t>16.1% (</t>
    </r>
    <r>
      <rPr>
        <i/>
        <sz val="11"/>
        <color theme="1"/>
        <rFont val="Calibri"/>
        <family val="2"/>
        <scheme val="minor"/>
      </rPr>
      <t>19.2%</t>
    </r>
    <r>
      <rPr>
        <sz val="11"/>
        <color rgb="FF000000"/>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</si>
</sst>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x14ac:knownFonts="1">
    <font>
      <sz val="11"/>
      <color rgb="FF000000"/>
      <name val="Calibri"/>
      <family val="2"/>
    </font>
    <font>
      <b/>
      <sz val="11"/>
      <name val="Calibri"/>
      <family val="2"/>
    </font>
    <font>
      <sz val="11"/>
      <name val="Calibri"/>
      <family val="2"/>
    </font>
    <font>
      <sz val="11"/>
      <color theme="1"/>
      <name val="Calibri"/>
      <family val="2"/>
    </font>
    <font>
      <b/>
      <sz val="11"/>
      <color rgb="FF000000"/>
      <name val="Calibri"/>
      <family val="2"/>
    </font>
    <font>
      <b/>
      <sz val="12"/>
      <name val="Calibri"/>
      <family val="2"/>
    </font>
    <font>
      <b/>
      <sz val="14"/>
      <name val="Calibri"/>
      <family val="2"/>
    </font>
    <font>
      <b/>
      <u/>
      <sz val="11"/>
      <color rgb="FF000000"/>
      <name val="Calibri"/>
      <family val="2"/>
    </font>
    <font>
      <b/>
      <sz val="16"/>
      <name val="Calibri"/>
      <family val="2"/>
    </font>
    <font>
      <sz val="11"/>
      <name val="Calibri"/>
      <family val="2"/>
      <scheme val="minor"/>
    </font>
    <font>
      <b/>
      <sz val="11"/>
      <color theme="1"/>
      <name val="Calibri"/>
      <family val="2"/>
      <scheme val="minor"/>
    </font>
    <font>
      <sz val="10"/>
      <name val="Gill Sans MT"/>
      <family val="2"/>
    </font>
    <font>
      <sz val="11"/>
      <color rgb="FF0070C0"/>
      <name val="Calibri"/>
      <family val="2"/>
      <scheme val="minor"/>
    </font>
    <font>
      <sz val="10"/>
      <color rgb="FF171717"/>
      <name val="Gill Sans MT"/>
      <family val="2"/>
    </font>
    <font>
      <vertAlign val="superscript"/>
      <sz val="12"/>
      <color theme="1"/>
      <name val="Gill Sans MT"/>
      <family val="2"/>
    </font>
    <font>
      <sz val="12"/>
      <color theme="1"/>
      <name val="Gill Sans MT"/>
      <family val="2"/>
    </font>
    <font>
      <i/>
      <sz val="11"/>
      <name val="Calibri"/>
      <family val="2"/>
    </font>
    <font>
      <b/>
      <i/>
      <sz val="11"/>
      <name val="Calibri"/>
      <family val="2"/>
    </font>
    <font>
      <b/>
      <sz val="11"/>
      <color theme="1"/>
      <name val="Calibri"/>
      <family val="2"/>
    </font>
    <font>
      <b/>
      <sz val="14"/>
      <color theme="1"/>
      <name val="Calibri"/>
      <family val="2"/>
      <scheme val="minor"/>
    </font>
    <font>
      <i/>
      <sz val="11"/>
      <color theme="1"/>
      <name val="Calibri"/>
      <family val="2"/>
      <scheme val="minor"/>
    </font>
    <font>
      <sz val="10"/>
      <color theme="1"/>
      <name val="Calibri"/>
      <family val="2"/>
      <scheme val="minor"/>
    </font>
    <font>
      <sz val="8"/>
      <color theme="1"/>
      <name val="Calibri"/>
      <family val="2"/>
      <scheme val="minor"/>
    </font>
    <font>
      <i/>
      <sz val="8"/>
      <color theme="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rgb="FFFFFF00"/>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109">
    <xf numFmtId="0" fontId="0" fillId="0" borderId="0" xfId="0"/>
    <xf numFmtId="0" fontId="2" fillId="0" borderId="0" xfId="0" applyFont="1"/>
    <xf numFmtId="0" fontId="2" fillId="0" borderId="0" xfId="0" applyFont="1" applyAlignment="1">
      <alignment vertical="top"/>
    </xf>
    <xf numFmtId="0" fontId="2" fillId="0" borderId="0" xfId="0" applyFont="1" applyAlignment="1">
      <alignment horizontal="left"/>
    </xf>
    <xf numFmtId="0" fontId="1" fillId="0" borderId="0" xfId="0" applyFont="1"/>
    <xf numFmtId="0" fontId="1" fillId="0" borderId="1" xfId="0" applyFont="1" applyBorder="1" applyAlignment="1">
      <alignment horizontal="left" vertical="top" wrapText="1"/>
    </xf>
    <xf numFmtId="0" fontId="1" fillId="0" borderId="0" xfId="0" applyFont="1" applyAlignment="1">
      <alignment horizontal="center"/>
    </xf>
    <xf numFmtId="0" fontId="6" fillId="0" borderId="0" xfId="0" applyFont="1" applyAlignment="1">
      <alignment horizontal="center"/>
    </xf>
    <xf numFmtId="0" fontId="2" fillId="0" borderId="0" xfId="0" applyFont="1" applyAlignment="1">
      <alignment horizontal="center" vertical="top"/>
    </xf>
    <xf numFmtId="0" fontId="1" fillId="0" borderId="3" xfId="0" applyFont="1" applyBorder="1" applyAlignment="1">
      <alignment horizontal="center" vertical="center"/>
    </xf>
    <xf numFmtId="0" fontId="2" fillId="0" borderId="3" xfId="0" applyFont="1" applyBorder="1"/>
    <xf numFmtId="0" fontId="2" fillId="0" borderId="4" xfId="0" applyFont="1" applyBorder="1"/>
    <xf numFmtId="0" fontId="5" fillId="0" borderId="1" xfId="0" applyFont="1" applyBorder="1" applyAlignment="1">
      <alignment horizontal="center"/>
    </xf>
    <xf numFmtId="0" fontId="5" fillId="2" borderId="1" xfId="0" applyFont="1" applyFill="1" applyBorder="1" applyAlignment="1">
      <alignment horizontal="center" vertical="center"/>
    </xf>
    <xf numFmtId="0" fontId="4" fillId="0" borderId="1" xfId="0" applyFont="1" applyBorder="1" applyAlignment="1">
      <alignment vertical="top" wrapText="1"/>
    </xf>
    <xf numFmtId="0" fontId="1" fillId="2" borderId="1" xfId="0" applyFont="1" applyFill="1" applyBorder="1" applyAlignment="1">
      <alignment vertical="top"/>
    </xf>
    <xf numFmtId="0" fontId="1" fillId="0" borderId="1" xfId="0" applyFont="1" applyBorder="1"/>
    <xf numFmtId="0" fontId="2" fillId="0" borderId="1" xfId="0" applyFont="1" applyBorder="1"/>
    <xf numFmtId="0" fontId="1" fillId="0" borderId="5" xfId="0" applyFont="1" applyBorder="1" applyAlignment="1">
      <alignment vertical="top" wrapText="1"/>
    </xf>
    <xf numFmtId="0" fontId="1" fillId="0" borderId="2" xfId="0" applyFont="1" applyBorder="1" applyAlignment="1">
      <alignment vertical="top" wrapText="1"/>
    </xf>
    <xf numFmtId="0" fontId="1" fillId="0" borderId="1" xfId="0" applyFont="1" applyBorder="1" applyAlignment="1">
      <alignment horizontal="left" vertical="top"/>
    </xf>
    <xf numFmtId="0" fontId="2" fillId="0" borderId="1" xfId="0" applyFont="1" applyBorder="1" applyAlignment="1">
      <alignment horizontal="center" vertical="top" wrapText="1"/>
    </xf>
    <xf numFmtId="0" fontId="2" fillId="0" borderId="1" xfId="0" applyFont="1" applyBorder="1" applyAlignment="1">
      <alignment horizontal="center" vertical="top"/>
    </xf>
    <xf numFmtId="0" fontId="1" fillId="0" borderId="0" xfId="0" applyFont="1" applyAlignment="1">
      <alignment horizontal="center" vertical="top"/>
    </xf>
    <xf numFmtId="0" fontId="1" fillId="0" borderId="0" xfId="0" applyFont="1" applyAlignment="1">
      <alignment horizontal="left"/>
    </xf>
    <xf numFmtId="0" fontId="3" fillId="2" borderId="1" xfId="0" applyFont="1" applyFill="1" applyBorder="1" applyAlignment="1">
      <alignment horizontal="center" vertical="top"/>
    </xf>
    <xf numFmtId="0" fontId="1" fillId="0" borderId="1" xfId="0" applyFont="1" applyBorder="1" applyAlignment="1">
      <alignment horizontal="right" vertical="top"/>
    </xf>
    <xf numFmtId="164" fontId="2" fillId="0" borderId="1" xfId="0" applyNumberFormat="1" applyFont="1" applyBorder="1" applyAlignment="1">
      <alignment horizontal="center" vertical="top"/>
    </xf>
    <xf numFmtId="0" fontId="5" fillId="2" borderId="1" xfId="0" applyFont="1" applyFill="1" applyBorder="1" applyAlignment="1">
      <alignment horizontal="center"/>
    </xf>
    <xf numFmtId="0" fontId="2" fillId="2" borderId="1" xfId="0" applyFont="1" applyFill="1" applyBorder="1" applyAlignment="1">
      <alignment horizontal="center" vertical="top" wrapText="1"/>
    </xf>
    <xf numFmtId="0" fontId="1" fillId="2" borderId="1" xfId="0" applyFont="1" applyFill="1" applyBorder="1" applyAlignment="1">
      <alignment vertical="top" wrapText="1"/>
    </xf>
    <xf numFmtId="0" fontId="4" fillId="4" borderId="1" xfId="0" applyFont="1" applyFill="1" applyBorder="1" applyAlignment="1">
      <alignment vertical="top" wrapText="1"/>
    </xf>
    <xf numFmtId="0" fontId="2" fillId="0" borderId="0" xfId="0" applyFont="1" applyAlignment="1">
      <alignment horizontal="center" vertical="center"/>
    </xf>
    <xf numFmtId="0" fontId="0" fillId="3" borderId="1" xfId="0" applyFill="1" applyBorder="1" applyAlignment="1">
      <alignment horizontal="center"/>
    </xf>
    <xf numFmtId="0" fontId="2" fillId="4" borderId="1" xfId="0" applyFont="1" applyFill="1" applyBorder="1" applyAlignment="1">
      <alignment horizontal="center"/>
    </xf>
    <xf numFmtId="15" fontId="2" fillId="0" borderId="1" xfId="0" applyNumberFormat="1" applyFont="1" applyBorder="1" applyAlignment="1">
      <alignment horizontal="left"/>
    </xf>
    <xf numFmtId="0" fontId="8" fillId="0" borderId="0" xfId="0" applyFont="1"/>
    <xf numFmtId="0" fontId="0" fillId="0" borderId="0" xfId="0" applyAlignment="1">
      <alignment vertical="top"/>
    </xf>
    <xf numFmtId="164" fontId="1" fillId="0" borderId="1" xfId="0" applyNumberFormat="1" applyFont="1" applyBorder="1" applyAlignment="1">
      <alignment horizontal="center" vertical="top"/>
    </xf>
    <xf numFmtId="0" fontId="1" fillId="2" borderId="1" xfId="0" applyFont="1" applyFill="1" applyBorder="1" applyAlignment="1">
      <alignment horizontal="center" vertical="top" wrapText="1"/>
    </xf>
    <xf numFmtId="0" fontId="4" fillId="0" borderId="0" xfId="0" applyFont="1"/>
    <xf numFmtId="1" fontId="0" fillId="0" borderId="0" xfId="0" applyNumberFormat="1"/>
    <xf numFmtId="164" fontId="1" fillId="0" borderId="0" xfId="0" applyNumberFormat="1" applyFont="1"/>
    <xf numFmtId="164" fontId="2" fillId="0" borderId="0" xfId="0" applyNumberFormat="1" applyFont="1"/>
    <xf numFmtId="0" fontId="1" fillId="0" borderId="1" xfId="0" applyFont="1" applyBorder="1" applyAlignment="1">
      <alignment horizontal="center"/>
    </xf>
    <xf numFmtId="0" fontId="0" fillId="0" borderId="1" xfId="0" applyBorder="1" applyAlignment="1">
      <alignment horizontal="center" vertical="top"/>
    </xf>
    <xf numFmtId="0" fontId="1" fillId="0" borderId="6" xfId="0" applyFont="1" applyBorder="1" applyAlignment="1">
      <alignment horizontal="center" vertical="top"/>
    </xf>
    <xf numFmtId="0" fontId="5" fillId="5" borderId="1" xfId="0" applyFont="1" applyFill="1" applyBorder="1" applyAlignment="1">
      <alignment horizontal="center"/>
    </xf>
    <xf numFmtId="0" fontId="4" fillId="5" borderId="1" xfId="0" applyFont="1" applyFill="1" applyBorder="1" applyAlignment="1">
      <alignment vertical="top" wrapText="1"/>
    </xf>
    <xf numFmtId="0" fontId="1" fillId="5" borderId="6" xfId="0" applyFont="1" applyFill="1" applyBorder="1" applyAlignment="1">
      <alignment horizontal="center" vertical="top"/>
    </xf>
    <xf numFmtId="164" fontId="1" fillId="5" borderId="1" xfId="0" applyNumberFormat="1" applyFont="1" applyFill="1" applyBorder="1" applyAlignment="1">
      <alignment horizontal="center" vertical="top"/>
    </xf>
    <xf numFmtId="0" fontId="5" fillId="4" borderId="1" xfId="0" applyFont="1" applyFill="1" applyBorder="1" applyAlignment="1">
      <alignment horizontal="center"/>
    </xf>
    <xf numFmtId="0" fontId="2" fillId="4" borderId="1" xfId="0" applyFont="1" applyFill="1" applyBorder="1" applyAlignment="1">
      <alignment horizontal="center" vertical="top" wrapText="1"/>
    </xf>
    <xf numFmtId="0" fontId="1" fillId="4" borderId="6" xfId="0" applyFont="1" applyFill="1" applyBorder="1" applyAlignment="1">
      <alignment horizontal="center" vertical="top"/>
    </xf>
    <xf numFmtId="164" fontId="1" fillId="4" borderId="1" xfId="0" applyNumberFormat="1" applyFont="1" applyFill="1" applyBorder="1" applyAlignment="1">
      <alignment horizontal="center" vertical="top"/>
    </xf>
    <xf numFmtId="0" fontId="1" fillId="0" borderId="1" xfId="0" applyFont="1" applyBorder="1" applyAlignment="1">
      <alignment vertical="top" wrapText="1"/>
    </xf>
    <xf numFmtId="0" fontId="1" fillId="5" borderId="1" xfId="0" applyFont="1" applyFill="1" applyBorder="1" applyAlignment="1">
      <alignment vertical="top" wrapText="1"/>
    </xf>
    <xf numFmtId="0" fontId="0" fillId="5" borderId="4" xfId="0" applyFill="1" applyBorder="1" applyAlignment="1">
      <alignment horizontal="center" vertical="top" wrapText="1"/>
    </xf>
    <xf numFmtId="0" fontId="11" fillId="0" borderId="1" xfId="0" applyFont="1" applyBorder="1" applyAlignment="1">
      <alignment horizontal="center" vertical="top"/>
    </xf>
    <xf numFmtId="0" fontId="1" fillId="2" borderId="1" xfId="0" applyFont="1" applyFill="1" applyBorder="1" applyAlignment="1">
      <alignment horizontal="left" vertical="top"/>
    </xf>
    <xf numFmtId="0" fontId="0" fillId="0" borderId="1" xfId="0" applyBorder="1" applyAlignment="1">
      <alignment horizontal="left" vertical="top" wrapText="1"/>
    </xf>
    <xf numFmtId="0" fontId="0" fillId="0" borderId="4" xfId="0" applyBorder="1" applyAlignment="1">
      <alignment horizontal="left" vertical="top" wrapText="1"/>
    </xf>
    <xf numFmtId="0" fontId="10" fillId="6" borderId="1" xfId="0" applyFont="1" applyFill="1" applyBorder="1" applyAlignment="1">
      <alignment horizontal="left" vertical="top" wrapText="1"/>
    </xf>
    <xf numFmtId="0" fontId="11" fillId="2" borderId="1" xfId="0" applyFont="1" applyFill="1" applyBorder="1" applyAlignment="1">
      <alignment horizontal="center" vertical="top"/>
    </xf>
    <xf numFmtId="0" fontId="10" fillId="2" borderId="4" xfId="0" applyFont="1" applyFill="1" applyBorder="1" applyAlignment="1">
      <alignment horizontal="center" vertical="top" wrapText="1"/>
    </xf>
    <xf numFmtId="0" fontId="10" fillId="2" borderId="1" xfId="0" applyFont="1" applyFill="1" applyBorder="1" applyAlignment="1">
      <alignment horizontal="center" vertical="top" wrapText="1"/>
    </xf>
    <xf numFmtId="0" fontId="10" fillId="2" borderId="1" xfId="0" applyFont="1" applyFill="1" applyBorder="1" applyAlignment="1">
      <alignment horizontal="left" vertical="top" wrapText="1"/>
    </xf>
    <xf numFmtId="0" fontId="10" fillId="0" borderId="7" xfId="0" applyFont="1" applyBorder="1" applyAlignment="1">
      <alignment horizontal="left" vertical="top" wrapText="1"/>
    </xf>
    <xf numFmtId="0" fontId="10" fillId="5" borderId="7" xfId="0" applyFont="1" applyFill="1" applyBorder="1" applyAlignment="1">
      <alignment horizontal="left" vertical="top" wrapText="1"/>
    </xf>
    <xf numFmtId="0" fontId="10" fillId="0" borderId="0" xfId="0" applyFont="1" applyAlignment="1">
      <alignment horizontal="center" vertical="center" wrapText="1"/>
    </xf>
    <xf numFmtId="0" fontId="0" fillId="2" borderId="1" xfId="0" applyFill="1" applyBorder="1" applyAlignment="1">
      <alignment horizontal="center" vertical="top"/>
    </xf>
    <xf numFmtId="0" fontId="10" fillId="0" borderId="1" xfId="0" applyFont="1" applyBorder="1" applyAlignment="1">
      <alignment horizontal="left" vertical="top" wrapText="1"/>
    </xf>
    <xf numFmtId="0" fontId="16" fillId="2" borderId="1" xfId="0" applyFont="1" applyFill="1" applyBorder="1" applyAlignment="1">
      <alignment horizontal="center" vertical="top" wrapText="1"/>
    </xf>
    <xf numFmtId="0" fontId="0" fillId="5" borderId="1" xfId="0" applyFill="1" applyBorder="1" applyAlignment="1">
      <alignment horizontal="center" vertical="top" wrapText="1"/>
    </xf>
    <xf numFmtId="0" fontId="10" fillId="5" borderId="0" xfId="0" applyFont="1" applyFill="1" applyAlignment="1">
      <alignment horizontal="center" vertical="top" wrapText="1"/>
    </xf>
    <xf numFmtId="0" fontId="10" fillId="5" borderId="1" xfId="0" applyFont="1" applyFill="1" applyBorder="1" applyAlignment="1">
      <alignment horizontal="center" vertical="top" wrapText="1"/>
    </xf>
    <xf numFmtId="0" fontId="1" fillId="0" borderId="1" xfId="0" applyFont="1" applyBorder="1" applyAlignment="1">
      <alignment horizontal="center" vertical="top"/>
    </xf>
    <xf numFmtId="0" fontId="18" fillId="2" borderId="1" xfId="0" applyFont="1" applyFill="1" applyBorder="1" applyAlignment="1">
      <alignment horizontal="center" vertical="top"/>
    </xf>
    <xf numFmtId="0" fontId="1" fillId="5" borderId="1" xfId="0" applyFont="1" applyFill="1" applyBorder="1" applyAlignment="1">
      <alignment horizontal="center" vertical="top"/>
    </xf>
    <xf numFmtId="0" fontId="4" fillId="0" borderId="1" xfId="0" applyFont="1" applyBorder="1" applyAlignment="1">
      <alignment horizontal="center" vertical="top"/>
    </xf>
    <xf numFmtId="165" fontId="1" fillId="0" borderId="1" xfId="0" applyNumberFormat="1" applyFont="1" applyBorder="1" applyAlignment="1">
      <alignment horizontal="center" vertical="top"/>
    </xf>
    <xf numFmtId="165" fontId="1" fillId="2" borderId="1" xfId="0" applyNumberFormat="1" applyFont="1" applyFill="1" applyBorder="1" applyAlignment="1">
      <alignment horizontal="center" vertical="top" wrapText="1"/>
    </xf>
    <xf numFmtId="165" fontId="1" fillId="2" borderId="1" xfId="0" applyNumberFormat="1" applyFont="1" applyFill="1" applyBorder="1" applyAlignment="1">
      <alignment horizontal="center" vertical="top"/>
    </xf>
    <xf numFmtId="0" fontId="19" fillId="0" borderId="0" xfId="0" applyFont="1"/>
    <xf numFmtId="0" fontId="10" fillId="0" borderId="0" xfId="0" applyFont="1"/>
    <xf numFmtId="0" fontId="0" fillId="0" borderId="1" xfId="0" applyBorder="1" applyAlignment="1">
      <alignment horizontal="center"/>
    </xf>
    <xf numFmtId="0" fontId="10" fillId="0" borderId="1" xfId="0" applyFont="1" applyBorder="1"/>
    <xf numFmtId="0" fontId="0" fillId="0" borderId="1" xfId="0" applyBorder="1"/>
    <xf numFmtId="0" fontId="0" fillId="4" borderId="1" xfId="0" applyFill="1" applyBorder="1" applyAlignment="1">
      <alignment horizontal="center"/>
    </xf>
    <xf numFmtId="0" fontId="0" fillId="2" borderId="1" xfId="0" applyFill="1" applyBorder="1" applyAlignment="1">
      <alignment horizontal="center"/>
    </xf>
    <xf numFmtId="0" fontId="0" fillId="0" borderId="0" xfId="0" applyAlignment="1">
      <alignment horizontal="center"/>
    </xf>
    <xf numFmtId="164" fontId="0" fillId="0" borderId="1" xfId="0" applyNumberFormat="1" applyBorder="1" applyAlignment="1">
      <alignment horizontal="center"/>
    </xf>
    <xf numFmtId="165" fontId="0" fillId="2" borderId="1" xfId="0" applyNumberFormat="1" applyFill="1" applyBorder="1" applyAlignment="1">
      <alignment horizontal="center"/>
    </xf>
    <xf numFmtId="164" fontId="0" fillId="4" borderId="1" xfId="0" applyNumberFormat="1" applyFill="1" applyBorder="1" applyAlignment="1">
      <alignment horizontal="center"/>
    </xf>
    <xf numFmtId="0" fontId="0" fillId="4" borderId="1" xfId="0" applyFill="1" applyBorder="1" applyAlignment="1">
      <alignment horizontal="center" vertical="top"/>
    </xf>
    <xf numFmtId="165" fontId="0" fillId="0" borderId="1" xfId="0" applyNumberFormat="1" applyBorder="1" applyAlignment="1">
      <alignment horizontal="center"/>
    </xf>
    <xf numFmtId="0" fontId="21" fillId="0" borderId="0" xfId="0" applyFont="1"/>
    <xf numFmtId="0" fontId="22" fillId="0" borderId="0" xfId="0" applyFont="1"/>
    <xf numFmtId="0" fontId="23" fillId="0" borderId="0" xfId="0" applyFont="1"/>
    <xf numFmtId="0" fontId="24" fillId="0" borderId="0" xfId="0" applyFont="1"/>
    <xf numFmtId="0" fontId="4" fillId="5" borderId="1" xfId="0" applyFont="1" applyFill="1" applyBorder="1" applyAlignment="1">
      <alignment horizontal="center" vertical="top"/>
    </xf>
    <xf numFmtId="0" fontId="4" fillId="5" borderId="1" xfId="0" applyFont="1" applyFill="1" applyBorder="1" applyAlignment="1">
      <alignment horizontal="center"/>
    </xf>
    <xf numFmtId="165" fontId="4" fillId="5" borderId="1" xfId="0" applyNumberFormat="1" applyFont="1" applyFill="1" applyBorder="1" applyAlignment="1">
      <alignment horizontal="center"/>
    </xf>
    <xf numFmtId="0" fontId="4" fillId="5" borderId="8" xfId="0" applyFont="1" applyFill="1" applyBorder="1" applyAlignment="1">
      <alignment horizontal="center"/>
    </xf>
    <xf numFmtId="0" fontId="0" fillId="2" borderId="8" xfId="0" applyFill="1" applyBorder="1" applyAlignment="1">
      <alignment horizontal="center"/>
    </xf>
    <xf numFmtId="0" fontId="0" fillId="2" borderId="4" xfId="0" applyFill="1" applyBorder="1" applyAlignment="1">
      <alignment horizontal="center"/>
    </xf>
    <xf numFmtId="0" fontId="10" fillId="0" borderId="1" xfId="0" applyFont="1" applyBorder="1" applyAlignment="1">
      <alignment horizontal="center"/>
    </xf>
    <xf numFmtId="0" fontId="0" fillId="0" borderId="1" xfId="0" applyBorder="1" applyAlignment="1">
      <alignment horizontal="center"/>
    </xf>
    <xf numFmtId="0" fontId="6" fillId="0" borderId="0" xfId="0" applyFont="1" applyAlignment="1">
      <alignment horizontal="center"/>
    </xf>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Summary</a:t>
            </a:r>
            <a:r>
              <a:rPr lang="en-GB" b="1" baseline="0"/>
              <a:t> of Change in Numbers of Childminders Delivering Funded ELC 2022-23</a:t>
            </a:r>
            <a:endParaRPr lang="en-GB"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1"/>
          <c:order val="0"/>
          <c:tx>
            <c:strRef>
              <c:f>'Change in Delivering Summary'!$A$6</c:f>
              <c:strCache>
                <c:ptCount val="1"/>
                <c:pt idx="0">
                  <c:v>Childminders Stopped Delivering</c:v>
                </c:pt>
              </c:strCache>
            </c:strRef>
          </c:tx>
          <c:spPr>
            <a:solidFill>
              <a:srgbClr val="FF0000"/>
            </a:solidFill>
            <a:ln>
              <a:noFill/>
            </a:ln>
            <a:effectLst/>
            <a:sp3d/>
          </c:spPr>
          <c:invertIfNegative val="0"/>
          <c:cat>
            <c:strRef>
              <c:f>'Change in Delivering Summary'!$B$4:$C$4</c:f>
              <c:strCache>
                <c:ptCount val="2"/>
                <c:pt idx="0">
                  <c:v>Eligible Two Year-Olds</c:v>
                </c:pt>
                <c:pt idx="1">
                  <c:v>Three-Four Year-Olds</c:v>
                </c:pt>
              </c:strCache>
            </c:strRef>
          </c:cat>
          <c:val>
            <c:numRef>
              <c:f>'Change in Delivering Summary'!$B$6:$C$6</c:f>
              <c:numCache>
                <c:formatCode>0</c:formatCode>
                <c:ptCount val="2"/>
                <c:pt idx="0">
                  <c:v>-39</c:v>
                </c:pt>
                <c:pt idx="1">
                  <c:v>-61</c:v>
                </c:pt>
              </c:numCache>
            </c:numRef>
          </c:val>
          <c:extLst>
            <c:ext xmlns:c16="http://schemas.microsoft.com/office/drawing/2014/chart" uri="{C3380CC4-5D6E-409C-BE32-E72D297353CC}">
              <c16:uniqueId val="{00000001-92C5-42CF-8524-B5AC8D855B28}"/>
            </c:ext>
          </c:extLst>
        </c:ser>
        <c:ser>
          <c:idx val="0"/>
          <c:order val="1"/>
          <c:tx>
            <c:strRef>
              <c:f>'Change in Delivering Summary'!$A$5</c:f>
              <c:strCache>
                <c:ptCount val="1"/>
                <c:pt idx="0">
                  <c:v>Additional Childminders Delivering</c:v>
                </c:pt>
              </c:strCache>
            </c:strRef>
          </c:tx>
          <c:spPr>
            <a:solidFill>
              <a:srgbClr val="00B050"/>
            </a:solidFill>
            <a:ln>
              <a:noFill/>
            </a:ln>
            <a:effectLst/>
            <a:sp3d/>
          </c:spPr>
          <c:invertIfNegative val="0"/>
          <c:cat>
            <c:strRef>
              <c:f>'Change in Delivering Summary'!$B$4:$C$4</c:f>
              <c:strCache>
                <c:ptCount val="2"/>
                <c:pt idx="0">
                  <c:v>Eligible Two Year-Olds</c:v>
                </c:pt>
                <c:pt idx="1">
                  <c:v>Three-Four Year-Olds</c:v>
                </c:pt>
              </c:strCache>
            </c:strRef>
          </c:cat>
          <c:val>
            <c:numRef>
              <c:f>'Change in Delivering Summary'!$B$5:$C$5</c:f>
              <c:numCache>
                <c:formatCode>General</c:formatCode>
                <c:ptCount val="2"/>
                <c:pt idx="0">
                  <c:v>37</c:v>
                </c:pt>
                <c:pt idx="1">
                  <c:v>17</c:v>
                </c:pt>
              </c:numCache>
            </c:numRef>
          </c:val>
          <c:extLst>
            <c:ext xmlns:c16="http://schemas.microsoft.com/office/drawing/2014/chart" uri="{C3380CC4-5D6E-409C-BE32-E72D297353CC}">
              <c16:uniqueId val="{00000000-92C5-42CF-8524-B5AC8D855B28}"/>
            </c:ext>
          </c:extLst>
        </c:ser>
        <c:dLbls>
          <c:showLegendKey val="0"/>
          <c:showVal val="0"/>
          <c:showCatName val="0"/>
          <c:showSerName val="0"/>
          <c:showPercent val="0"/>
          <c:showBubbleSize val="0"/>
        </c:dLbls>
        <c:gapWidth val="150"/>
        <c:shape val="box"/>
        <c:axId val="880140143"/>
        <c:axId val="880139727"/>
        <c:axId val="0"/>
      </c:bar3DChart>
      <c:catAx>
        <c:axId val="88014014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0139727"/>
        <c:crosses val="autoZero"/>
        <c:auto val="1"/>
        <c:lblAlgn val="ctr"/>
        <c:lblOffset val="100"/>
        <c:noMultiLvlLbl val="0"/>
      </c:catAx>
      <c:valAx>
        <c:axId val="8801397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01401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1272540</xdr:colOff>
      <xdr:row>9</xdr:row>
      <xdr:rowOff>80010</xdr:rowOff>
    </xdr:from>
    <xdr:to>
      <xdr:col>6</xdr:col>
      <xdr:colOff>365760</xdr:colOff>
      <xdr:row>30</xdr:row>
      <xdr:rowOff>30480</xdr:rowOff>
    </xdr:to>
    <xdr:graphicFrame macro="">
      <xdr:nvGraphicFramePr>
        <xdr:cNvPr id="2" name="Chart 1">
          <a:extLst>
            <a:ext uri="{FF2B5EF4-FFF2-40B4-BE49-F238E27FC236}">
              <a16:creationId xmlns:a16="http://schemas.microsoft.com/office/drawing/2014/main" id="{7435B1D8-FA5F-EA8E-A7C2-1B9508F587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www.bit.ly/FifeEL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9800F-20DB-42DF-A899-874844ED6B2C}">
  <dimension ref="A1:M19"/>
  <sheetViews>
    <sheetView tabSelected="1" workbookViewId="0"/>
  </sheetViews>
  <sheetFormatPr defaultRowHeight="14.4" x14ac:dyDescent="0.3"/>
  <cols>
    <col min="1" max="1" width="12" customWidth="1"/>
    <col min="2" max="2" width="14.109375" customWidth="1"/>
    <col min="3" max="3" width="13.21875" customWidth="1"/>
    <col min="5" max="5" width="2.88671875" customWidth="1"/>
    <col min="6" max="6" width="14" customWidth="1"/>
    <col min="7" max="7" width="12.33203125" customWidth="1"/>
    <col min="9" max="9" width="2.5546875" customWidth="1"/>
    <col min="10" max="10" width="13.44140625" customWidth="1"/>
    <col min="11" max="11" width="12.77734375" customWidth="1"/>
    <col min="13" max="13" width="4" customWidth="1"/>
  </cols>
  <sheetData>
    <row r="1" spans="1:13" ht="18" x14ac:dyDescent="0.35">
      <c r="A1" s="83" t="s">
        <v>508</v>
      </c>
    </row>
    <row r="3" spans="1:13" x14ac:dyDescent="0.3">
      <c r="A3" s="84" t="s">
        <v>509</v>
      </c>
    </row>
    <row r="5" spans="1:13" x14ac:dyDescent="0.3">
      <c r="B5" s="106" t="s">
        <v>57</v>
      </c>
      <c r="C5" s="107"/>
      <c r="D5" s="107"/>
      <c r="F5" s="106" t="s">
        <v>59</v>
      </c>
      <c r="G5" s="107"/>
      <c r="H5" s="107"/>
      <c r="J5" s="86" t="s">
        <v>510</v>
      </c>
      <c r="K5" s="87"/>
      <c r="L5" s="87"/>
      <c r="M5" s="87"/>
    </row>
    <row r="6" spans="1:13" x14ac:dyDescent="0.3">
      <c r="B6" s="45">
        <v>2022</v>
      </c>
      <c r="C6" s="100">
        <v>2023</v>
      </c>
      <c r="D6" s="70" t="s">
        <v>89</v>
      </c>
      <c r="F6" s="88">
        <v>2022</v>
      </c>
      <c r="G6" s="101">
        <v>2023</v>
      </c>
      <c r="H6" s="89" t="s">
        <v>89</v>
      </c>
      <c r="J6" s="88">
        <v>2022</v>
      </c>
      <c r="K6" s="103">
        <v>2023</v>
      </c>
      <c r="L6" s="104" t="s">
        <v>89</v>
      </c>
      <c r="M6" s="105"/>
    </row>
    <row r="7" spans="1:13" x14ac:dyDescent="0.3">
      <c r="A7" t="s">
        <v>511</v>
      </c>
      <c r="B7" s="85" t="s">
        <v>512</v>
      </c>
      <c r="C7" s="101">
        <v>838</v>
      </c>
      <c r="D7" s="89">
        <f>838-945</f>
        <v>-107</v>
      </c>
      <c r="E7" s="90"/>
      <c r="F7" s="88" t="s">
        <v>513</v>
      </c>
      <c r="G7" s="101">
        <v>126</v>
      </c>
      <c r="H7" s="89">
        <v>-2</v>
      </c>
      <c r="J7" s="88" t="s">
        <v>514</v>
      </c>
      <c r="K7" s="103">
        <v>125</v>
      </c>
      <c r="L7" s="104">
        <f>125-151</f>
        <v>-26</v>
      </c>
      <c r="M7" s="105"/>
    </row>
    <row r="8" spans="1:13" x14ac:dyDescent="0.3">
      <c r="A8" t="s">
        <v>515</v>
      </c>
      <c r="B8" s="91" t="s">
        <v>516</v>
      </c>
      <c r="C8" s="102">
        <v>0.25800000000000001</v>
      </c>
      <c r="D8" s="92">
        <v>-5.0000000000000001E-3</v>
      </c>
      <c r="E8" s="90"/>
      <c r="F8" s="93" t="s">
        <v>517</v>
      </c>
      <c r="G8" s="102">
        <v>3.9E-2</v>
      </c>
      <c r="H8" s="92">
        <v>3.0000000000000001E-3</v>
      </c>
    </row>
    <row r="10" spans="1:13" x14ac:dyDescent="0.3">
      <c r="A10" s="84" t="s">
        <v>518</v>
      </c>
    </row>
    <row r="12" spans="1:13" x14ac:dyDescent="0.3">
      <c r="B12" s="106" t="s">
        <v>57</v>
      </c>
      <c r="C12" s="107"/>
      <c r="D12" s="107"/>
      <c r="F12" s="106" t="s">
        <v>59</v>
      </c>
      <c r="G12" s="107"/>
      <c r="H12" s="107"/>
      <c r="J12" s="86" t="s">
        <v>510</v>
      </c>
      <c r="K12" s="87"/>
      <c r="L12" s="87"/>
      <c r="M12" s="87"/>
    </row>
    <row r="13" spans="1:13" x14ac:dyDescent="0.3">
      <c r="B13" s="94">
        <v>2022</v>
      </c>
      <c r="C13" s="100">
        <v>2023</v>
      </c>
      <c r="D13" s="70" t="s">
        <v>89</v>
      </c>
      <c r="F13" s="88">
        <v>2022</v>
      </c>
      <c r="G13" s="101">
        <v>2023</v>
      </c>
      <c r="H13" s="89" t="s">
        <v>89</v>
      </c>
      <c r="J13" s="88">
        <v>2022</v>
      </c>
      <c r="K13" s="103">
        <v>2023</v>
      </c>
      <c r="L13" s="104" t="s">
        <v>89</v>
      </c>
      <c r="M13" s="105"/>
    </row>
    <row r="14" spans="1:13" x14ac:dyDescent="0.3">
      <c r="A14" t="s">
        <v>511</v>
      </c>
      <c r="B14" s="88" t="s">
        <v>519</v>
      </c>
      <c r="C14" s="101">
        <v>831</v>
      </c>
      <c r="D14" s="89">
        <f>831-958</f>
        <v>-127</v>
      </c>
      <c r="E14" s="90"/>
      <c r="F14" s="88" t="s">
        <v>520</v>
      </c>
      <c r="G14" s="101">
        <v>535</v>
      </c>
      <c r="H14" s="89">
        <f>535-579</f>
        <v>-44</v>
      </c>
      <c r="J14" s="88" t="s">
        <v>521</v>
      </c>
      <c r="K14" s="103">
        <v>1160</v>
      </c>
      <c r="L14" s="104">
        <f>1160-1176</f>
        <v>-16</v>
      </c>
      <c r="M14" s="105"/>
    </row>
    <row r="15" spans="1:13" x14ac:dyDescent="0.3">
      <c r="A15" t="s">
        <v>515</v>
      </c>
      <c r="B15" s="93" t="s">
        <v>522</v>
      </c>
      <c r="C15" s="102">
        <v>0.25600000000000001</v>
      </c>
      <c r="D15" s="92">
        <v>-1.0999999999999999E-2</v>
      </c>
      <c r="E15" s="90"/>
      <c r="F15" s="93" t="s">
        <v>525</v>
      </c>
      <c r="G15" s="102">
        <v>0.16500000000000001</v>
      </c>
      <c r="H15" s="95">
        <v>4.0000000000000001E-3</v>
      </c>
    </row>
    <row r="17" spans="1:13" x14ac:dyDescent="0.3">
      <c r="A17" s="96" t="s">
        <v>523</v>
      </c>
      <c r="B17" s="96"/>
      <c r="C17" s="96"/>
      <c r="D17" s="96"/>
      <c r="E17" s="96"/>
      <c r="F17" s="96"/>
      <c r="G17" s="97"/>
      <c r="H17" s="98"/>
      <c r="I17" s="98"/>
      <c r="J17" s="98"/>
      <c r="K17" s="98"/>
      <c r="L17" s="98"/>
      <c r="M17" s="98"/>
    </row>
    <row r="18" spans="1:13" x14ac:dyDescent="0.3">
      <c r="A18" s="99" t="s">
        <v>524</v>
      </c>
      <c r="B18" s="99"/>
      <c r="C18" s="99"/>
      <c r="D18" s="99"/>
      <c r="E18" s="99"/>
      <c r="F18" s="99"/>
      <c r="G18" s="98"/>
      <c r="H18" s="97"/>
      <c r="I18" s="97"/>
      <c r="J18" s="97"/>
      <c r="K18" s="97"/>
      <c r="L18" s="97"/>
      <c r="M18" s="97"/>
    </row>
    <row r="19" spans="1:13" x14ac:dyDescent="0.3">
      <c r="A19" s="97"/>
      <c r="B19" s="97"/>
      <c r="C19" s="97"/>
      <c r="D19" s="97"/>
      <c r="E19" s="97"/>
      <c r="F19" s="97"/>
      <c r="G19" s="97"/>
      <c r="H19" s="97"/>
      <c r="I19" s="97"/>
      <c r="J19" s="97"/>
      <c r="K19" s="97"/>
      <c r="L19" s="97"/>
      <c r="M19" s="97"/>
    </row>
  </sheetData>
  <mergeCells count="8">
    <mergeCell ref="L13:M13"/>
    <mergeCell ref="L14:M14"/>
    <mergeCell ref="B5:D5"/>
    <mergeCell ref="F5:H5"/>
    <mergeCell ref="L6:M6"/>
    <mergeCell ref="L7:M7"/>
    <mergeCell ref="B12:D12"/>
    <mergeCell ref="F12:H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zoomScaleNormal="100" workbookViewId="0">
      <pane xSplit="1" topLeftCell="B1" activePane="topRight" state="frozen"/>
      <selection pane="topRight" activeCell="C39" sqref="C39"/>
    </sheetView>
  </sheetViews>
  <sheetFormatPr defaultRowHeight="14.4" x14ac:dyDescent="0.3"/>
  <cols>
    <col min="1" max="1" width="27.109375" style="4" customWidth="1"/>
    <col min="2" max="2" width="18.6640625" style="4" customWidth="1"/>
    <col min="3" max="3" width="21.33203125" style="4" customWidth="1"/>
    <col min="4" max="4" width="21.21875" style="4" customWidth="1"/>
    <col min="5" max="5" width="20.77734375" style="4" customWidth="1"/>
    <col min="6" max="6" width="22.21875" style="4" customWidth="1"/>
    <col min="7" max="7" width="22.21875" style="1" customWidth="1"/>
    <col min="8" max="8" width="18.44140625" style="1" customWidth="1"/>
    <col min="9" max="9" width="21.33203125" style="1" customWidth="1"/>
    <col min="10" max="10" width="21.88671875" style="1" customWidth="1"/>
    <col min="11" max="11" width="19.6640625" style="1" customWidth="1"/>
    <col min="12" max="12" width="47.109375" style="2" customWidth="1"/>
    <col min="13" max="13" width="41.109375" style="1" customWidth="1"/>
    <col min="14" max="14" width="39.21875" style="1" customWidth="1"/>
    <col min="15" max="15" width="37.5546875" style="1" customWidth="1"/>
    <col min="16" max="16" width="41.21875" style="1" customWidth="1"/>
    <col min="17" max="17" width="37.6640625" style="1" customWidth="1"/>
    <col min="18" max="18" width="36" style="1" customWidth="1"/>
    <col min="19" max="16384" width="8.88671875" style="1"/>
  </cols>
  <sheetData>
    <row r="1" spans="1:19" ht="21" x14ac:dyDescent="0.4">
      <c r="A1" s="36" t="s">
        <v>92</v>
      </c>
      <c r="B1" s="36"/>
    </row>
    <row r="2" spans="1:19" ht="21" x14ac:dyDescent="0.4">
      <c r="A2" s="36"/>
      <c r="B2" s="36"/>
    </row>
    <row r="3" spans="1:19" ht="18" x14ac:dyDescent="0.35">
      <c r="A3" s="24"/>
      <c r="B3" s="6"/>
      <c r="C3" s="108" t="s">
        <v>57</v>
      </c>
      <c r="D3" s="108"/>
      <c r="E3" s="108"/>
      <c r="F3" s="7"/>
      <c r="G3" s="7" t="s">
        <v>59</v>
      </c>
      <c r="H3" s="7"/>
      <c r="I3" s="108" t="s">
        <v>60</v>
      </c>
      <c r="J3" s="108"/>
      <c r="K3" s="108"/>
      <c r="L3" s="7"/>
    </row>
    <row r="4" spans="1:19" ht="15.6" x14ac:dyDescent="0.3">
      <c r="A4" s="24"/>
      <c r="B4" s="44"/>
      <c r="C4" s="12">
        <v>2022</v>
      </c>
      <c r="D4" s="47">
        <v>2023</v>
      </c>
      <c r="E4" s="13" t="s">
        <v>94</v>
      </c>
      <c r="F4" s="51">
        <v>2022</v>
      </c>
      <c r="G4" s="47">
        <v>2023</v>
      </c>
      <c r="H4" s="28" t="s">
        <v>94</v>
      </c>
      <c r="I4" s="12">
        <v>2022</v>
      </c>
      <c r="J4" s="47">
        <v>2023</v>
      </c>
      <c r="K4" s="28" t="s">
        <v>94</v>
      </c>
      <c r="L4" s="9"/>
      <c r="M4" s="10"/>
      <c r="N4" s="10"/>
      <c r="O4" s="10"/>
      <c r="P4" s="10"/>
      <c r="Q4" s="10"/>
      <c r="R4" s="11"/>
    </row>
    <row r="5" spans="1:19" s="4" customFormat="1" ht="129.6" x14ac:dyDescent="0.3">
      <c r="A5" s="5" t="s">
        <v>0</v>
      </c>
      <c r="B5" s="14" t="s">
        <v>93</v>
      </c>
      <c r="C5" s="14" t="s">
        <v>66</v>
      </c>
      <c r="D5" s="48" t="s">
        <v>500</v>
      </c>
      <c r="E5" s="15" t="s">
        <v>58</v>
      </c>
      <c r="F5" s="31" t="s">
        <v>67</v>
      </c>
      <c r="G5" s="48" t="s">
        <v>501</v>
      </c>
      <c r="H5" s="15" t="s">
        <v>58</v>
      </c>
      <c r="I5" s="55" t="s">
        <v>497</v>
      </c>
      <c r="J5" s="56" t="s">
        <v>498</v>
      </c>
      <c r="K5" s="30" t="s">
        <v>58</v>
      </c>
      <c r="L5" s="18" t="s">
        <v>61</v>
      </c>
      <c r="M5" s="19" t="s">
        <v>123</v>
      </c>
      <c r="N5" s="19" t="s">
        <v>62</v>
      </c>
      <c r="O5" s="19" t="s">
        <v>124</v>
      </c>
      <c r="P5" s="19" t="s">
        <v>63</v>
      </c>
      <c r="Q5" s="19" t="s">
        <v>64</v>
      </c>
      <c r="R5" s="19" t="s">
        <v>65</v>
      </c>
    </row>
    <row r="6" spans="1:19" ht="57.6" x14ac:dyDescent="0.3">
      <c r="A6" s="20" t="s">
        <v>1</v>
      </c>
      <c r="B6" s="58">
        <v>117</v>
      </c>
      <c r="C6" s="21">
        <v>66</v>
      </c>
      <c r="D6" s="57">
        <v>61</v>
      </c>
      <c r="E6" s="25">
        <f>D6-C6</f>
        <v>-5</v>
      </c>
      <c r="F6" s="52">
        <v>26</v>
      </c>
      <c r="G6" s="73">
        <v>22</v>
      </c>
      <c r="H6" s="29">
        <f>G6-F6</f>
        <v>-4</v>
      </c>
      <c r="I6" s="21">
        <v>28</v>
      </c>
      <c r="J6" s="73">
        <v>30</v>
      </c>
      <c r="K6" s="29">
        <f>J6-I6</f>
        <v>2</v>
      </c>
      <c r="L6" s="60" t="s">
        <v>97</v>
      </c>
      <c r="M6" s="60" t="s">
        <v>33</v>
      </c>
      <c r="N6" s="60" t="s">
        <v>136</v>
      </c>
      <c r="O6" s="60" t="s">
        <v>148</v>
      </c>
      <c r="P6" s="60" t="s">
        <v>50</v>
      </c>
      <c r="Q6" s="61" t="s">
        <v>50</v>
      </c>
      <c r="R6" s="60" t="s">
        <v>50</v>
      </c>
    </row>
    <row r="7" spans="1:19" ht="43.2" x14ac:dyDescent="0.3">
      <c r="A7" s="20" t="s">
        <v>2</v>
      </c>
      <c r="B7" s="58">
        <v>230</v>
      </c>
      <c r="C7" s="21">
        <v>95</v>
      </c>
      <c r="D7" s="57">
        <v>85</v>
      </c>
      <c r="E7" s="25">
        <f t="shared" ref="E7:E37" si="0">D7-C7</f>
        <v>-10</v>
      </c>
      <c r="F7" s="52">
        <v>3</v>
      </c>
      <c r="G7" s="73">
        <v>3</v>
      </c>
      <c r="H7" s="29">
        <f t="shared" ref="H7:H37" si="1">G7-F7</f>
        <v>0</v>
      </c>
      <c r="I7" s="21">
        <v>5</v>
      </c>
      <c r="J7" s="73">
        <v>3</v>
      </c>
      <c r="K7" s="29">
        <f t="shared" ref="K7:K37" si="2">J7-I7</f>
        <v>-2</v>
      </c>
      <c r="L7" s="60" t="s">
        <v>98</v>
      </c>
      <c r="M7" s="60" t="s">
        <v>33</v>
      </c>
      <c r="N7" s="60" t="s">
        <v>137</v>
      </c>
      <c r="O7" s="60" t="s">
        <v>33</v>
      </c>
      <c r="P7" s="60" t="s">
        <v>51</v>
      </c>
      <c r="Q7" s="61" t="s">
        <v>171</v>
      </c>
      <c r="R7" s="60" t="s">
        <v>188</v>
      </c>
    </row>
    <row r="8" spans="1:19" ht="16.8" x14ac:dyDescent="0.3">
      <c r="A8" s="59" t="s">
        <v>3</v>
      </c>
      <c r="B8" s="63">
        <v>86</v>
      </c>
      <c r="C8" s="72" t="s">
        <v>473</v>
      </c>
      <c r="D8" s="64" t="s">
        <v>96</v>
      </c>
      <c r="E8" s="25" t="s">
        <v>96</v>
      </c>
      <c r="F8" s="72" t="s">
        <v>477</v>
      </c>
      <c r="G8" s="75" t="s">
        <v>96</v>
      </c>
      <c r="H8" s="29" t="s">
        <v>96</v>
      </c>
      <c r="I8" s="72" t="s">
        <v>478</v>
      </c>
      <c r="J8" s="75" t="s">
        <v>96</v>
      </c>
      <c r="K8" s="29" t="s">
        <v>96</v>
      </c>
      <c r="L8" s="62"/>
      <c r="M8" s="62"/>
      <c r="N8" s="62"/>
      <c r="O8" s="62"/>
      <c r="P8" s="62"/>
      <c r="Q8" s="62"/>
      <c r="R8" s="62"/>
    </row>
    <row r="9" spans="1:19" ht="28.8" x14ac:dyDescent="0.3">
      <c r="A9" s="20" t="s">
        <v>4</v>
      </c>
      <c r="B9" s="58">
        <v>55</v>
      </c>
      <c r="C9" s="21">
        <v>25</v>
      </c>
      <c r="D9" s="57">
        <v>22</v>
      </c>
      <c r="E9" s="25">
        <f t="shared" si="0"/>
        <v>-3</v>
      </c>
      <c r="F9" s="52">
        <v>6</v>
      </c>
      <c r="G9" s="73">
        <v>4</v>
      </c>
      <c r="H9" s="29">
        <f t="shared" si="1"/>
        <v>-2</v>
      </c>
      <c r="I9" s="21">
        <v>6</v>
      </c>
      <c r="J9" s="73">
        <v>5</v>
      </c>
      <c r="K9" s="29">
        <f t="shared" si="2"/>
        <v>-1</v>
      </c>
      <c r="L9" s="60" t="s">
        <v>99</v>
      </c>
      <c r="M9" s="60" t="s">
        <v>33</v>
      </c>
      <c r="N9" s="60" t="s">
        <v>34</v>
      </c>
      <c r="O9" s="60" t="s">
        <v>33</v>
      </c>
      <c r="P9" s="60" t="s">
        <v>35</v>
      </c>
      <c r="Q9" s="61" t="s">
        <v>35</v>
      </c>
      <c r="R9" s="60" t="s">
        <v>189</v>
      </c>
    </row>
    <row r="10" spans="1:19" s="3" customFormat="1" ht="40.799999999999997" customHeight="1" x14ac:dyDescent="0.3">
      <c r="A10" s="5" t="s">
        <v>5</v>
      </c>
      <c r="B10" s="58">
        <v>31</v>
      </c>
      <c r="C10" s="21">
        <v>18</v>
      </c>
      <c r="D10" s="57">
        <v>17</v>
      </c>
      <c r="E10" s="25">
        <f t="shared" si="0"/>
        <v>-1</v>
      </c>
      <c r="F10" s="52">
        <v>2</v>
      </c>
      <c r="G10" s="73">
        <v>1</v>
      </c>
      <c r="H10" s="29">
        <f t="shared" si="1"/>
        <v>-1</v>
      </c>
      <c r="I10" s="21">
        <v>2</v>
      </c>
      <c r="J10" s="73">
        <v>1</v>
      </c>
      <c r="K10" s="29">
        <f t="shared" si="2"/>
        <v>-1</v>
      </c>
      <c r="L10" s="60" t="s">
        <v>100</v>
      </c>
      <c r="M10" s="60" t="s">
        <v>33</v>
      </c>
      <c r="N10" s="60" t="s">
        <v>33</v>
      </c>
      <c r="O10" s="60" t="s">
        <v>33</v>
      </c>
      <c r="P10" s="60" t="s">
        <v>35</v>
      </c>
      <c r="Q10" s="61" t="s">
        <v>172</v>
      </c>
      <c r="R10" s="60" t="s">
        <v>190</v>
      </c>
      <c r="S10" s="1"/>
    </row>
    <row r="11" spans="1:19" s="3" customFormat="1" ht="115.2" x14ac:dyDescent="0.3">
      <c r="A11" s="5" t="s">
        <v>6</v>
      </c>
      <c r="B11" s="58">
        <v>77</v>
      </c>
      <c r="C11" s="21">
        <v>36</v>
      </c>
      <c r="D11" s="57">
        <v>27</v>
      </c>
      <c r="E11" s="25">
        <f t="shared" si="0"/>
        <v>-9</v>
      </c>
      <c r="F11" s="52">
        <v>6</v>
      </c>
      <c r="G11" s="73">
        <v>4</v>
      </c>
      <c r="H11" s="29">
        <f t="shared" si="1"/>
        <v>-2</v>
      </c>
      <c r="I11" s="21">
        <v>6</v>
      </c>
      <c r="J11" s="73">
        <v>6</v>
      </c>
      <c r="K11" s="29">
        <f t="shared" si="2"/>
        <v>0</v>
      </c>
      <c r="L11" s="60" t="s">
        <v>101</v>
      </c>
      <c r="M11" s="60" t="s">
        <v>33</v>
      </c>
      <c r="N11" s="60" t="s">
        <v>34</v>
      </c>
      <c r="O11" s="60" t="s">
        <v>33</v>
      </c>
      <c r="P11" s="60" t="s">
        <v>35</v>
      </c>
      <c r="Q11" s="61" t="s">
        <v>173</v>
      </c>
      <c r="R11" s="60" t="s">
        <v>36</v>
      </c>
      <c r="S11" s="1"/>
    </row>
    <row r="12" spans="1:19" s="3" customFormat="1" ht="86.4" x14ac:dyDescent="0.3">
      <c r="A12" s="5" t="s">
        <v>7</v>
      </c>
      <c r="B12" s="58">
        <v>74</v>
      </c>
      <c r="C12" s="21">
        <v>13</v>
      </c>
      <c r="D12" s="57">
        <v>11</v>
      </c>
      <c r="E12" s="25">
        <f t="shared" si="0"/>
        <v>-2</v>
      </c>
      <c r="F12" s="52">
        <v>2</v>
      </c>
      <c r="G12" s="73">
        <v>0</v>
      </c>
      <c r="H12" s="29">
        <f t="shared" si="1"/>
        <v>-2</v>
      </c>
      <c r="I12" s="21">
        <v>5</v>
      </c>
      <c r="J12" s="73">
        <v>0</v>
      </c>
      <c r="K12" s="29">
        <f t="shared" si="2"/>
        <v>-5</v>
      </c>
      <c r="L12" s="60" t="s">
        <v>102</v>
      </c>
      <c r="M12" s="60" t="s">
        <v>125</v>
      </c>
      <c r="N12" s="60" t="s">
        <v>138</v>
      </c>
      <c r="O12" s="60" t="s">
        <v>149</v>
      </c>
      <c r="P12" s="60" t="s">
        <v>160</v>
      </c>
      <c r="Q12" s="60" t="s">
        <v>46</v>
      </c>
      <c r="R12" s="60" t="s">
        <v>47</v>
      </c>
      <c r="S12" s="1"/>
    </row>
    <row r="13" spans="1:19" ht="43.2" x14ac:dyDescent="0.3">
      <c r="A13" s="20" t="s">
        <v>8</v>
      </c>
      <c r="B13" s="58">
        <v>117</v>
      </c>
      <c r="C13" s="21">
        <v>43</v>
      </c>
      <c r="D13" s="57">
        <v>38</v>
      </c>
      <c r="E13" s="25">
        <f t="shared" si="0"/>
        <v>-5</v>
      </c>
      <c r="F13" s="52">
        <v>4</v>
      </c>
      <c r="G13" s="73">
        <v>26</v>
      </c>
      <c r="H13" s="29">
        <f t="shared" si="1"/>
        <v>22</v>
      </c>
      <c r="I13" s="21">
        <v>4</v>
      </c>
      <c r="J13" s="73">
        <v>7</v>
      </c>
      <c r="K13" s="29">
        <f t="shared" si="2"/>
        <v>3</v>
      </c>
      <c r="L13" s="60" t="s">
        <v>103</v>
      </c>
      <c r="M13" s="60" t="s">
        <v>126</v>
      </c>
      <c r="N13" s="60" t="s">
        <v>139</v>
      </c>
      <c r="O13" s="60" t="s">
        <v>150</v>
      </c>
      <c r="P13" s="60" t="s">
        <v>161</v>
      </c>
      <c r="Q13" s="60" t="s">
        <v>174</v>
      </c>
      <c r="R13" s="60" t="s">
        <v>191</v>
      </c>
    </row>
    <row r="14" spans="1:19" ht="172.8" x14ac:dyDescent="0.3">
      <c r="A14" s="20" t="s">
        <v>9</v>
      </c>
      <c r="B14" s="58">
        <v>80</v>
      </c>
      <c r="C14" s="21">
        <v>23</v>
      </c>
      <c r="D14" s="57">
        <v>22</v>
      </c>
      <c r="E14" s="25">
        <f t="shared" si="0"/>
        <v>-1</v>
      </c>
      <c r="F14" s="52">
        <v>0</v>
      </c>
      <c r="G14" s="73">
        <v>1</v>
      </c>
      <c r="H14" s="29">
        <f t="shared" si="1"/>
        <v>1</v>
      </c>
      <c r="I14" s="21">
        <v>0</v>
      </c>
      <c r="J14" s="73">
        <v>1</v>
      </c>
      <c r="K14" s="29">
        <f t="shared" si="2"/>
        <v>1</v>
      </c>
      <c r="L14" s="60" t="s">
        <v>104</v>
      </c>
      <c r="M14" s="60" t="s">
        <v>127</v>
      </c>
      <c r="N14" s="60" t="s">
        <v>140</v>
      </c>
      <c r="O14" s="60" t="s">
        <v>151</v>
      </c>
      <c r="P14" s="60" t="s">
        <v>162</v>
      </c>
      <c r="Q14" s="60" t="s">
        <v>175</v>
      </c>
      <c r="R14" s="60" t="s">
        <v>192</v>
      </c>
    </row>
    <row r="15" spans="1:19" ht="16.8" x14ac:dyDescent="0.3">
      <c r="A15" s="59" t="s">
        <v>10</v>
      </c>
      <c r="B15" s="63">
        <v>79</v>
      </c>
      <c r="C15" s="72" t="s">
        <v>474</v>
      </c>
      <c r="D15" s="64" t="s">
        <v>96</v>
      </c>
      <c r="E15" s="25" t="s">
        <v>96</v>
      </c>
      <c r="F15" s="72" t="s">
        <v>479</v>
      </c>
      <c r="G15" s="75" t="s">
        <v>96</v>
      </c>
      <c r="H15" s="29" t="s">
        <v>96</v>
      </c>
      <c r="I15" s="72" t="s">
        <v>480</v>
      </c>
      <c r="J15" s="75" t="s">
        <v>96</v>
      </c>
      <c r="K15" s="29" t="s">
        <v>96</v>
      </c>
      <c r="L15" s="62"/>
      <c r="M15" s="62"/>
      <c r="N15" s="62"/>
      <c r="O15" s="62"/>
      <c r="P15" s="62"/>
      <c r="Q15" s="62"/>
      <c r="R15" s="62"/>
    </row>
    <row r="16" spans="1:19" ht="28.8" x14ac:dyDescent="0.3">
      <c r="A16" s="20" t="s">
        <v>11</v>
      </c>
      <c r="B16" s="58">
        <v>85</v>
      </c>
      <c r="C16" s="21">
        <v>13</v>
      </c>
      <c r="D16" s="57">
        <v>9</v>
      </c>
      <c r="E16" s="25">
        <f t="shared" si="0"/>
        <v>-4</v>
      </c>
      <c r="F16" s="52">
        <v>0</v>
      </c>
      <c r="G16" s="73">
        <v>0</v>
      </c>
      <c r="H16" s="29">
        <f t="shared" si="1"/>
        <v>0</v>
      </c>
      <c r="I16" s="21">
        <v>0</v>
      </c>
      <c r="J16" s="73">
        <v>0</v>
      </c>
      <c r="K16" s="29">
        <f t="shared" si="2"/>
        <v>0</v>
      </c>
      <c r="L16" s="60" t="s">
        <v>105</v>
      </c>
      <c r="M16" s="60" t="s">
        <v>128</v>
      </c>
      <c r="N16" s="60" t="s">
        <v>34</v>
      </c>
      <c r="O16" s="60" t="s">
        <v>33</v>
      </c>
      <c r="P16" s="60" t="s">
        <v>35</v>
      </c>
      <c r="Q16" s="60" t="s">
        <v>176</v>
      </c>
      <c r="R16" s="60" t="s">
        <v>50</v>
      </c>
    </row>
    <row r="17" spans="1:18" ht="57.6" x14ac:dyDescent="0.3">
      <c r="A17" s="20" t="s">
        <v>12</v>
      </c>
      <c r="B17" s="58">
        <v>225</v>
      </c>
      <c r="C17" s="21">
        <v>43</v>
      </c>
      <c r="D17" s="57">
        <v>36</v>
      </c>
      <c r="E17" s="25">
        <f t="shared" si="0"/>
        <v>-7</v>
      </c>
      <c r="F17" s="52">
        <v>3</v>
      </c>
      <c r="G17" s="73">
        <v>1</v>
      </c>
      <c r="H17" s="29">
        <f t="shared" si="1"/>
        <v>-2</v>
      </c>
      <c r="I17" s="21">
        <v>4</v>
      </c>
      <c r="J17" s="73">
        <v>2</v>
      </c>
      <c r="K17" s="29">
        <f t="shared" si="2"/>
        <v>-2</v>
      </c>
      <c r="L17" s="60" t="s">
        <v>106</v>
      </c>
      <c r="M17" s="60" t="s">
        <v>33</v>
      </c>
      <c r="N17" s="60" t="s">
        <v>34</v>
      </c>
      <c r="O17" s="60" t="s">
        <v>152</v>
      </c>
      <c r="P17" s="60" t="s">
        <v>35</v>
      </c>
      <c r="Q17" s="60" t="s">
        <v>41</v>
      </c>
      <c r="R17" s="60" t="s">
        <v>42</v>
      </c>
    </row>
    <row r="18" spans="1:18" ht="43.2" x14ac:dyDescent="0.3">
      <c r="A18" s="20" t="s">
        <v>13</v>
      </c>
      <c r="B18" s="58">
        <v>138</v>
      </c>
      <c r="C18" s="21">
        <v>65</v>
      </c>
      <c r="D18" s="57">
        <v>58</v>
      </c>
      <c r="E18" s="25">
        <f t="shared" si="0"/>
        <v>-7</v>
      </c>
      <c r="F18" s="52">
        <v>16</v>
      </c>
      <c r="G18" s="73">
        <v>6</v>
      </c>
      <c r="H18" s="29">
        <f t="shared" si="1"/>
        <v>-10</v>
      </c>
      <c r="I18" s="21">
        <v>22</v>
      </c>
      <c r="J18" s="73">
        <v>7</v>
      </c>
      <c r="K18" s="29">
        <f t="shared" si="2"/>
        <v>-15</v>
      </c>
      <c r="L18" s="60" t="s">
        <v>107</v>
      </c>
      <c r="M18" s="60" t="s">
        <v>129</v>
      </c>
      <c r="N18" s="60" t="s">
        <v>34</v>
      </c>
      <c r="O18" s="60" t="s">
        <v>129</v>
      </c>
      <c r="P18" s="60" t="s">
        <v>48</v>
      </c>
      <c r="Q18" s="60" t="s">
        <v>177</v>
      </c>
      <c r="R18" s="60" t="s">
        <v>193</v>
      </c>
    </row>
    <row r="19" spans="1:18" ht="28.8" x14ac:dyDescent="0.3">
      <c r="A19" s="20" t="s">
        <v>14</v>
      </c>
      <c r="B19" s="58">
        <v>265</v>
      </c>
      <c r="C19" s="21">
        <v>83</v>
      </c>
      <c r="D19" s="57">
        <v>74</v>
      </c>
      <c r="E19" s="25">
        <f t="shared" si="0"/>
        <v>-9</v>
      </c>
      <c r="F19" s="52">
        <v>7</v>
      </c>
      <c r="G19" s="73">
        <v>3</v>
      </c>
      <c r="H19" s="29">
        <f t="shared" si="1"/>
        <v>-4</v>
      </c>
      <c r="I19" s="21">
        <v>9</v>
      </c>
      <c r="J19" s="73">
        <v>3</v>
      </c>
      <c r="K19" s="29">
        <f t="shared" si="2"/>
        <v>-6</v>
      </c>
      <c r="L19" s="60" t="s">
        <v>108</v>
      </c>
      <c r="M19" s="60" t="s">
        <v>33</v>
      </c>
      <c r="N19" s="60" t="s">
        <v>43</v>
      </c>
      <c r="O19" s="60" t="s">
        <v>33</v>
      </c>
      <c r="P19" s="60" t="s">
        <v>35</v>
      </c>
      <c r="Q19" s="60" t="s">
        <v>178</v>
      </c>
      <c r="R19" s="60" t="s">
        <v>194</v>
      </c>
    </row>
    <row r="20" spans="1:18" ht="110.4" x14ac:dyDescent="0.3">
      <c r="A20" s="20" t="s">
        <v>15</v>
      </c>
      <c r="B20" s="58">
        <v>120</v>
      </c>
      <c r="C20" s="21">
        <v>52</v>
      </c>
      <c r="D20" s="57">
        <v>52</v>
      </c>
      <c r="E20" s="25">
        <f t="shared" si="0"/>
        <v>0</v>
      </c>
      <c r="F20" s="52">
        <v>11</v>
      </c>
      <c r="G20" s="73">
        <v>7</v>
      </c>
      <c r="H20" s="29">
        <f t="shared" si="1"/>
        <v>-4</v>
      </c>
      <c r="I20" s="21">
        <v>13</v>
      </c>
      <c r="J20" s="73">
        <v>9</v>
      </c>
      <c r="K20" s="29">
        <f t="shared" si="2"/>
        <v>-4</v>
      </c>
      <c r="L20" s="60" t="s">
        <v>33</v>
      </c>
      <c r="M20" s="60" t="s">
        <v>33</v>
      </c>
      <c r="N20" s="60" t="s">
        <v>141</v>
      </c>
      <c r="O20" s="60" t="s">
        <v>33</v>
      </c>
      <c r="P20" s="60" t="s">
        <v>163</v>
      </c>
      <c r="Q20" s="60" t="s">
        <v>179</v>
      </c>
      <c r="R20" s="60" t="s">
        <v>195</v>
      </c>
    </row>
    <row r="21" spans="1:18" ht="72" x14ac:dyDescent="0.3">
      <c r="A21" s="20" t="s">
        <v>16</v>
      </c>
      <c r="B21" s="58">
        <v>170</v>
      </c>
      <c r="C21" s="21">
        <v>28</v>
      </c>
      <c r="D21" s="57">
        <v>23</v>
      </c>
      <c r="E21" s="25">
        <f t="shared" si="0"/>
        <v>-5</v>
      </c>
      <c r="F21" s="52">
        <v>5</v>
      </c>
      <c r="G21" s="73">
        <v>3</v>
      </c>
      <c r="H21" s="29">
        <f t="shared" si="1"/>
        <v>-2</v>
      </c>
      <c r="I21" s="21">
        <v>6</v>
      </c>
      <c r="J21" s="73">
        <v>4</v>
      </c>
      <c r="K21" s="29">
        <f t="shared" si="2"/>
        <v>-2</v>
      </c>
      <c r="L21" s="60" t="s">
        <v>109</v>
      </c>
      <c r="M21" s="60" t="s">
        <v>33</v>
      </c>
      <c r="N21" s="60" t="s">
        <v>53</v>
      </c>
      <c r="O21" s="60" t="s">
        <v>153</v>
      </c>
      <c r="P21" s="60" t="s">
        <v>35</v>
      </c>
      <c r="Q21" s="60" t="s">
        <v>35</v>
      </c>
      <c r="R21" s="60" t="s">
        <v>196</v>
      </c>
    </row>
    <row r="22" spans="1:18" ht="72" x14ac:dyDescent="0.3">
      <c r="A22" s="20" t="s">
        <v>17</v>
      </c>
      <c r="B22" s="58">
        <v>38</v>
      </c>
      <c r="C22" s="21">
        <v>8</v>
      </c>
      <c r="D22" s="57">
        <v>7</v>
      </c>
      <c r="E22" s="25">
        <f t="shared" si="0"/>
        <v>-1</v>
      </c>
      <c r="F22" s="52">
        <v>1</v>
      </c>
      <c r="G22" s="73">
        <v>0</v>
      </c>
      <c r="H22" s="29">
        <f t="shared" si="1"/>
        <v>-1</v>
      </c>
      <c r="I22" s="21">
        <v>1</v>
      </c>
      <c r="J22" s="73">
        <v>0</v>
      </c>
      <c r="K22" s="29">
        <f t="shared" si="2"/>
        <v>-1</v>
      </c>
      <c r="L22" s="60" t="s">
        <v>110</v>
      </c>
      <c r="M22" s="60" t="s">
        <v>130</v>
      </c>
      <c r="N22" s="60" t="s">
        <v>34</v>
      </c>
      <c r="O22" s="60" t="s">
        <v>110</v>
      </c>
      <c r="P22" s="60" t="s">
        <v>164</v>
      </c>
      <c r="Q22" s="60" t="s">
        <v>180</v>
      </c>
      <c r="R22" s="60" t="s">
        <v>197</v>
      </c>
    </row>
    <row r="23" spans="1:18" ht="16.8" customHeight="1" x14ac:dyDescent="0.3">
      <c r="A23" s="59" t="s">
        <v>18</v>
      </c>
      <c r="B23" s="63">
        <v>51</v>
      </c>
      <c r="C23" s="72" t="s">
        <v>475</v>
      </c>
      <c r="D23" s="64" t="s">
        <v>96</v>
      </c>
      <c r="E23" s="25" t="s">
        <v>96</v>
      </c>
      <c r="F23" s="72" t="s">
        <v>478</v>
      </c>
      <c r="G23" s="75" t="s">
        <v>96</v>
      </c>
      <c r="H23" s="29" t="s">
        <v>96</v>
      </c>
      <c r="I23" s="72" t="s">
        <v>478</v>
      </c>
      <c r="J23" s="75" t="s">
        <v>96</v>
      </c>
      <c r="K23" s="29" t="s">
        <v>96</v>
      </c>
      <c r="L23" s="62"/>
      <c r="M23" s="62"/>
      <c r="N23" s="62"/>
      <c r="O23" s="62"/>
      <c r="P23" s="62"/>
      <c r="Q23" s="62"/>
      <c r="R23" s="62"/>
    </row>
    <row r="24" spans="1:18" ht="16.8" x14ac:dyDescent="0.3">
      <c r="A24" s="20" t="s">
        <v>19</v>
      </c>
      <c r="B24" s="58">
        <v>100</v>
      </c>
      <c r="C24" s="21">
        <v>37</v>
      </c>
      <c r="D24" s="57">
        <v>39</v>
      </c>
      <c r="E24" s="25">
        <f t="shared" si="0"/>
        <v>2</v>
      </c>
      <c r="F24" s="52">
        <v>5</v>
      </c>
      <c r="G24" s="73">
        <v>3</v>
      </c>
      <c r="H24" s="29">
        <f t="shared" si="1"/>
        <v>-2</v>
      </c>
      <c r="I24" s="21">
        <v>5</v>
      </c>
      <c r="J24" s="73">
        <v>3</v>
      </c>
      <c r="K24" s="29">
        <f t="shared" si="2"/>
        <v>-2</v>
      </c>
      <c r="L24" s="60" t="s">
        <v>111</v>
      </c>
      <c r="M24" s="60" t="s">
        <v>33</v>
      </c>
      <c r="N24" s="60" t="s">
        <v>40</v>
      </c>
      <c r="O24" s="60" t="s">
        <v>33</v>
      </c>
      <c r="P24" s="60" t="s">
        <v>35</v>
      </c>
      <c r="Q24" s="60" t="s">
        <v>35</v>
      </c>
      <c r="R24" s="60" t="s">
        <v>198</v>
      </c>
    </row>
    <row r="25" spans="1:18" ht="16.8" x14ac:dyDescent="0.3">
      <c r="A25" s="59" t="s">
        <v>20</v>
      </c>
      <c r="B25" s="63">
        <v>131</v>
      </c>
      <c r="C25" s="72" t="s">
        <v>476</v>
      </c>
      <c r="D25" s="64" t="s">
        <v>96</v>
      </c>
      <c r="E25" s="25" t="s">
        <v>96</v>
      </c>
      <c r="F25" s="72" t="s">
        <v>479</v>
      </c>
      <c r="G25" s="75" t="s">
        <v>96</v>
      </c>
      <c r="H25" s="29" t="s">
        <v>96</v>
      </c>
      <c r="I25" s="72" t="s">
        <v>479</v>
      </c>
      <c r="J25" s="75" t="s">
        <v>96</v>
      </c>
      <c r="K25" s="29"/>
      <c r="L25" s="62"/>
      <c r="M25" s="62"/>
      <c r="N25" s="62"/>
      <c r="O25" s="62"/>
      <c r="P25" s="62"/>
      <c r="Q25" s="62"/>
      <c r="R25" s="62"/>
    </row>
    <row r="26" spans="1:18" ht="65.400000000000006" customHeight="1" x14ac:dyDescent="0.3">
      <c r="A26" s="20" t="s">
        <v>21</v>
      </c>
      <c r="B26" s="58">
        <v>206</v>
      </c>
      <c r="C26" s="21">
        <v>130</v>
      </c>
      <c r="D26" s="57">
        <v>95</v>
      </c>
      <c r="E26" s="25">
        <f t="shared" si="0"/>
        <v>-35</v>
      </c>
      <c r="F26" s="52">
        <v>11</v>
      </c>
      <c r="G26" s="73">
        <v>16</v>
      </c>
      <c r="H26" s="29">
        <f t="shared" si="1"/>
        <v>5</v>
      </c>
      <c r="I26" s="21">
        <v>13</v>
      </c>
      <c r="J26" s="73">
        <v>20</v>
      </c>
      <c r="K26" s="29">
        <f t="shared" si="2"/>
        <v>7</v>
      </c>
      <c r="L26" s="60" t="s">
        <v>112</v>
      </c>
      <c r="M26" s="60" t="s">
        <v>131</v>
      </c>
      <c r="N26" s="60" t="s">
        <v>142</v>
      </c>
      <c r="O26" s="60" t="s">
        <v>154</v>
      </c>
      <c r="P26" s="60" t="s">
        <v>165</v>
      </c>
      <c r="Q26" s="61" t="s">
        <v>181</v>
      </c>
      <c r="R26" s="60" t="s">
        <v>199</v>
      </c>
    </row>
    <row r="27" spans="1:18" ht="61.2" customHeight="1" x14ac:dyDescent="0.3">
      <c r="A27" s="20" t="s">
        <v>489</v>
      </c>
      <c r="B27" s="58">
        <v>23</v>
      </c>
      <c r="C27" s="21">
        <v>6</v>
      </c>
      <c r="D27" s="57">
        <v>5</v>
      </c>
      <c r="E27" s="25">
        <f t="shared" si="0"/>
        <v>-1</v>
      </c>
      <c r="F27" s="52">
        <v>0</v>
      </c>
      <c r="G27" s="73">
        <v>0</v>
      </c>
      <c r="H27" s="29">
        <f t="shared" si="1"/>
        <v>0</v>
      </c>
      <c r="I27" s="21">
        <v>0</v>
      </c>
      <c r="J27" s="73">
        <v>0</v>
      </c>
      <c r="K27" s="29">
        <f t="shared" si="2"/>
        <v>0</v>
      </c>
      <c r="L27" s="60" t="s">
        <v>113</v>
      </c>
      <c r="M27" s="60" t="s">
        <v>132</v>
      </c>
      <c r="N27" s="60" t="s">
        <v>143</v>
      </c>
      <c r="O27" s="60" t="s">
        <v>143</v>
      </c>
      <c r="P27" s="60" t="s">
        <v>35</v>
      </c>
      <c r="Q27" s="61" t="s">
        <v>35</v>
      </c>
      <c r="R27" s="60" t="s">
        <v>35</v>
      </c>
    </row>
    <row r="28" spans="1:18" ht="129.6" x14ac:dyDescent="0.3">
      <c r="A28" s="20" t="s">
        <v>23</v>
      </c>
      <c r="B28" s="58">
        <v>102</v>
      </c>
      <c r="C28" s="21"/>
      <c r="D28" s="57">
        <v>12</v>
      </c>
      <c r="E28" s="25">
        <f t="shared" si="0"/>
        <v>12</v>
      </c>
      <c r="F28" s="52">
        <v>1</v>
      </c>
      <c r="G28" s="73">
        <v>2</v>
      </c>
      <c r="H28" s="29">
        <f t="shared" si="1"/>
        <v>1</v>
      </c>
      <c r="I28" s="21">
        <v>1</v>
      </c>
      <c r="J28" s="73">
        <v>2</v>
      </c>
      <c r="K28" s="29">
        <f t="shared" si="2"/>
        <v>1</v>
      </c>
      <c r="L28" s="60" t="s">
        <v>114</v>
      </c>
      <c r="M28" s="60" t="s">
        <v>133</v>
      </c>
      <c r="N28" s="60" t="s">
        <v>144</v>
      </c>
      <c r="O28" s="60" t="s">
        <v>155</v>
      </c>
      <c r="P28" s="60" t="s">
        <v>166</v>
      </c>
      <c r="Q28" s="61" t="s">
        <v>182</v>
      </c>
      <c r="R28" s="60" t="s">
        <v>200</v>
      </c>
    </row>
    <row r="29" spans="1:18" ht="43.2" x14ac:dyDescent="0.3">
      <c r="A29" s="20" t="s">
        <v>24</v>
      </c>
      <c r="B29" s="58">
        <v>60</v>
      </c>
      <c r="C29" s="21">
        <v>12</v>
      </c>
      <c r="D29" s="57">
        <v>9</v>
      </c>
      <c r="E29" s="25">
        <f t="shared" si="0"/>
        <v>-3</v>
      </c>
      <c r="F29" s="52">
        <v>0</v>
      </c>
      <c r="G29" s="73">
        <v>0</v>
      </c>
      <c r="H29" s="29">
        <f t="shared" si="1"/>
        <v>0</v>
      </c>
      <c r="I29" s="21">
        <v>0</v>
      </c>
      <c r="J29" s="73">
        <v>0</v>
      </c>
      <c r="K29" s="29">
        <f t="shared" si="2"/>
        <v>0</v>
      </c>
      <c r="L29" s="60" t="s">
        <v>54</v>
      </c>
      <c r="M29" s="60" t="s">
        <v>33</v>
      </c>
      <c r="N29" s="60" t="s">
        <v>139</v>
      </c>
      <c r="O29" s="60" t="s">
        <v>33</v>
      </c>
      <c r="P29" s="60" t="s">
        <v>35</v>
      </c>
      <c r="Q29" s="60" t="s">
        <v>55</v>
      </c>
      <c r="R29" s="60" t="s">
        <v>35</v>
      </c>
    </row>
    <row r="30" spans="1:18" ht="43.2" x14ac:dyDescent="0.3">
      <c r="A30" s="20" t="s">
        <v>25</v>
      </c>
      <c r="B30" s="58">
        <v>67</v>
      </c>
      <c r="C30" s="21">
        <v>9</v>
      </c>
      <c r="D30" s="57">
        <v>9</v>
      </c>
      <c r="E30" s="25">
        <f t="shared" si="0"/>
        <v>0</v>
      </c>
      <c r="F30" s="52">
        <v>2</v>
      </c>
      <c r="G30" s="73">
        <v>2</v>
      </c>
      <c r="H30" s="29">
        <f t="shared" si="1"/>
        <v>0</v>
      </c>
      <c r="I30" s="21">
        <v>2</v>
      </c>
      <c r="J30" s="73">
        <v>2</v>
      </c>
      <c r="K30" s="29">
        <f t="shared" si="2"/>
        <v>0</v>
      </c>
      <c r="L30" s="60" t="s">
        <v>115</v>
      </c>
      <c r="M30" s="60" t="s">
        <v>48</v>
      </c>
      <c r="N30" s="60" t="s">
        <v>34</v>
      </c>
      <c r="O30" s="60" t="s">
        <v>33</v>
      </c>
      <c r="P30" s="60" t="s">
        <v>35</v>
      </c>
      <c r="Q30" s="60" t="s">
        <v>183</v>
      </c>
      <c r="R30" s="60" t="s">
        <v>201</v>
      </c>
    </row>
    <row r="31" spans="1:18" ht="43.2" x14ac:dyDescent="0.3">
      <c r="A31" s="20" t="s">
        <v>490</v>
      </c>
      <c r="B31" s="58">
        <v>7</v>
      </c>
      <c r="C31" s="21">
        <v>3</v>
      </c>
      <c r="D31" s="57">
        <v>3</v>
      </c>
      <c r="E31" s="25">
        <f t="shared" si="0"/>
        <v>0</v>
      </c>
      <c r="F31" s="52">
        <v>1</v>
      </c>
      <c r="G31" s="73">
        <v>2</v>
      </c>
      <c r="H31" s="29">
        <f t="shared" si="1"/>
        <v>1</v>
      </c>
      <c r="I31" s="21">
        <v>1</v>
      </c>
      <c r="J31" s="73">
        <v>0</v>
      </c>
      <c r="K31" s="29">
        <f t="shared" si="2"/>
        <v>-1</v>
      </c>
      <c r="L31" s="60" t="s">
        <v>116</v>
      </c>
      <c r="M31" s="60" t="s">
        <v>44</v>
      </c>
      <c r="N31" s="60" t="s">
        <v>139</v>
      </c>
      <c r="O31" s="60" t="s">
        <v>33</v>
      </c>
      <c r="P31" s="60" t="s">
        <v>167</v>
      </c>
      <c r="Q31" s="60" t="s">
        <v>184</v>
      </c>
      <c r="R31" s="60" t="s">
        <v>202</v>
      </c>
    </row>
    <row r="32" spans="1:18" ht="57.6" x14ac:dyDescent="0.3">
      <c r="A32" s="5" t="s">
        <v>27</v>
      </c>
      <c r="B32" s="58">
        <v>57</v>
      </c>
      <c r="C32" s="21">
        <v>2</v>
      </c>
      <c r="D32" s="57">
        <v>1</v>
      </c>
      <c r="E32" s="25">
        <f t="shared" si="0"/>
        <v>-1</v>
      </c>
      <c r="F32" s="52">
        <v>1</v>
      </c>
      <c r="G32" s="73">
        <v>0</v>
      </c>
      <c r="H32" s="29">
        <f t="shared" si="1"/>
        <v>-1</v>
      </c>
      <c r="I32" s="21">
        <v>1</v>
      </c>
      <c r="J32" s="73">
        <v>0</v>
      </c>
      <c r="K32" s="29">
        <f t="shared" si="2"/>
        <v>-1</v>
      </c>
      <c r="L32" s="60" t="s">
        <v>117</v>
      </c>
      <c r="M32" s="60" t="s">
        <v>33</v>
      </c>
      <c r="N32" s="60" t="s">
        <v>56</v>
      </c>
      <c r="O32" s="60" t="s">
        <v>33</v>
      </c>
      <c r="P32" s="60" t="s">
        <v>168</v>
      </c>
      <c r="Q32" s="60" t="s">
        <v>79</v>
      </c>
      <c r="R32" s="60" t="s">
        <v>203</v>
      </c>
    </row>
    <row r="33" spans="1:18" ht="43.2" x14ac:dyDescent="0.3">
      <c r="A33" s="5" t="s">
        <v>28</v>
      </c>
      <c r="B33" s="58">
        <v>187</v>
      </c>
      <c r="C33" s="21">
        <v>44</v>
      </c>
      <c r="D33" s="57">
        <v>37</v>
      </c>
      <c r="E33" s="25">
        <f t="shared" si="0"/>
        <v>-7</v>
      </c>
      <c r="F33" s="52">
        <v>0</v>
      </c>
      <c r="G33" s="73">
        <v>1</v>
      </c>
      <c r="H33" s="29">
        <f t="shared" si="1"/>
        <v>1</v>
      </c>
      <c r="I33" s="21">
        <v>0</v>
      </c>
      <c r="J33" s="73">
        <v>1</v>
      </c>
      <c r="K33" s="29">
        <f t="shared" si="2"/>
        <v>1</v>
      </c>
      <c r="L33" s="60" t="s">
        <v>118</v>
      </c>
      <c r="M33" s="60" t="s">
        <v>33</v>
      </c>
      <c r="N33" s="60" t="s">
        <v>34</v>
      </c>
      <c r="O33" s="60" t="s">
        <v>156</v>
      </c>
      <c r="P33" s="60" t="s">
        <v>37</v>
      </c>
      <c r="Q33" s="60" t="s">
        <v>38</v>
      </c>
      <c r="R33" s="60" t="s">
        <v>39</v>
      </c>
    </row>
    <row r="34" spans="1:18" ht="43.2" x14ac:dyDescent="0.3">
      <c r="A34" s="5" t="s">
        <v>29</v>
      </c>
      <c r="B34" s="58">
        <v>65</v>
      </c>
      <c r="C34" s="21">
        <v>36</v>
      </c>
      <c r="D34" s="57">
        <v>29</v>
      </c>
      <c r="E34" s="25">
        <f t="shared" si="0"/>
        <v>-7</v>
      </c>
      <c r="F34" s="52">
        <v>5</v>
      </c>
      <c r="G34" s="73">
        <v>3</v>
      </c>
      <c r="H34" s="29">
        <f t="shared" si="1"/>
        <v>-2</v>
      </c>
      <c r="I34" s="21">
        <v>5</v>
      </c>
      <c r="J34" s="73">
        <v>3</v>
      </c>
      <c r="K34" s="29">
        <f t="shared" si="2"/>
        <v>-2</v>
      </c>
      <c r="L34" s="60" t="s">
        <v>119</v>
      </c>
      <c r="M34" s="60" t="s">
        <v>134</v>
      </c>
      <c r="N34" s="60" t="s">
        <v>145</v>
      </c>
      <c r="O34" s="60" t="s">
        <v>157</v>
      </c>
      <c r="P34" s="60" t="s">
        <v>169</v>
      </c>
      <c r="Q34" s="60" t="s">
        <v>185</v>
      </c>
      <c r="R34" s="60" t="s">
        <v>204</v>
      </c>
    </row>
    <row r="35" spans="1:18" ht="28.8" x14ac:dyDescent="0.3">
      <c r="A35" s="5" t="s">
        <v>30</v>
      </c>
      <c r="B35" s="58">
        <v>28</v>
      </c>
      <c r="C35" s="21">
        <v>9</v>
      </c>
      <c r="D35" s="57">
        <v>9</v>
      </c>
      <c r="E35" s="25">
        <f t="shared" si="0"/>
        <v>0</v>
      </c>
      <c r="F35" s="52">
        <v>1</v>
      </c>
      <c r="G35" s="73">
        <v>4</v>
      </c>
      <c r="H35" s="29">
        <f t="shared" si="1"/>
        <v>3</v>
      </c>
      <c r="I35" s="21">
        <v>1</v>
      </c>
      <c r="J35" s="73">
        <v>1</v>
      </c>
      <c r="K35" s="29">
        <f t="shared" si="2"/>
        <v>0</v>
      </c>
      <c r="L35" s="60" t="s">
        <v>120</v>
      </c>
      <c r="M35" s="60" t="s">
        <v>52</v>
      </c>
      <c r="N35" s="60" t="s">
        <v>146</v>
      </c>
      <c r="O35" s="60" t="s">
        <v>52</v>
      </c>
      <c r="P35" s="60" t="s">
        <v>170</v>
      </c>
      <c r="Q35" s="60" t="s">
        <v>186</v>
      </c>
      <c r="R35" s="60" t="s">
        <v>52</v>
      </c>
    </row>
    <row r="36" spans="1:18" ht="72" x14ac:dyDescent="0.3">
      <c r="A36" s="5" t="s">
        <v>31</v>
      </c>
      <c r="B36" s="58">
        <v>163</v>
      </c>
      <c r="C36" s="21">
        <v>46</v>
      </c>
      <c r="D36" s="57">
        <v>47</v>
      </c>
      <c r="E36" s="25">
        <f t="shared" si="0"/>
        <v>1</v>
      </c>
      <c r="F36" s="52">
        <v>9</v>
      </c>
      <c r="G36" s="73">
        <v>11</v>
      </c>
      <c r="H36" s="29">
        <f t="shared" si="1"/>
        <v>2</v>
      </c>
      <c r="I36" s="21">
        <v>11</v>
      </c>
      <c r="J36" s="73">
        <v>14</v>
      </c>
      <c r="K36" s="29">
        <f t="shared" si="2"/>
        <v>3</v>
      </c>
      <c r="L36" s="60" t="s">
        <v>121</v>
      </c>
      <c r="M36" s="60" t="s">
        <v>33</v>
      </c>
      <c r="N36" s="60" t="s">
        <v>121</v>
      </c>
      <c r="O36" s="60" t="s">
        <v>158</v>
      </c>
      <c r="P36" s="60" t="s">
        <v>35</v>
      </c>
      <c r="Q36" s="60" t="s">
        <v>187</v>
      </c>
      <c r="R36" s="60" t="s">
        <v>205</v>
      </c>
    </row>
    <row r="37" spans="1:18" ht="63" customHeight="1" x14ac:dyDescent="0.3">
      <c r="A37" s="5" t="s">
        <v>95</v>
      </c>
      <c r="B37" s="58">
        <v>13</v>
      </c>
      <c r="C37" s="21">
        <v>0</v>
      </c>
      <c r="D37" s="57">
        <v>1</v>
      </c>
      <c r="E37" s="25">
        <f t="shared" si="0"/>
        <v>1</v>
      </c>
      <c r="F37" s="52">
        <v>0</v>
      </c>
      <c r="G37" s="73">
        <v>1</v>
      </c>
      <c r="H37" s="29">
        <f t="shared" si="1"/>
        <v>1</v>
      </c>
      <c r="I37" s="21">
        <v>0</v>
      </c>
      <c r="J37" s="73">
        <v>1</v>
      </c>
      <c r="K37" s="29">
        <f t="shared" si="2"/>
        <v>1</v>
      </c>
      <c r="L37" s="60" t="s">
        <v>122</v>
      </c>
      <c r="M37" s="60" t="s">
        <v>135</v>
      </c>
      <c r="N37" s="60" t="s">
        <v>147</v>
      </c>
      <c r="O37" s="60" t="s">
        <v>159</v>
      </c>
      <c r="P37" s="60" t="s">
        <v>35</v>
      </c>
      <c r="Q37" s="60" t="s">
        <v>35</v>
      </c>
      <c r="R37" s="60" t="s">
        <v>35</v>
      </c>
    </row>
    <row r="38" spans="1:18" x14ac:dyDescent="0.3">
      <c r="A38" s="26" t="s">
        <v>69</v>
      </c>
      <c r="B38" s="79">
        <f>SUM(B6:B37)</f>
        <v>3247</v>
      </c>
      <c r="C38" s="46" t="s">
        <v>494</v>
      </c>
      <c r="D38" s="49">
        <f>SUM(D6:D37)</f>
        <v>838</v>
      </c>
      <c r="E38" s="77">
        <f>838-945</f>
        <v>-107</v>
      </c>
      <c r="F38" s="53" t="s">
        <v>495</v>
      </c>
      <c r="G38" s="49">
        <f>SUM(G6:G37)</f>
        <v>126</v>
      </c>
      <c r="H38" s="39">
        <f>126-128</f>
        <v>-2</v>
      </c>
      <c r="I38" s="76" t="s">
        <v>499</v>
      </c>
      <c r="J38" s="78">
        <f>SUM(J6:J37)</f>
        <v>125</v>
      </c>
      <c r="K38" s="39">
        <f>SUM(K6:K37)</f>
        <v>-26</v>
      </c>
      <c r="L38" s="1"/>
    </row>
    <row r="39" spans="1:18" x14ac:dyDescent="0.3">
      <c r="A39" s="26" t="s">
        <v>70</v>
      </c>
      <c r="B39" s="23"/>
      <c r="C39" s="38" t="s">
        <v>493</v>
      </c>
      <c r="D39" s="50">
        <f>SUM((D38/B46)*100)</f>
        <v>25.80843855866954</v>
      </c>
      <c r="E39" s="80">
        <v>-5.0000000000000001E-3</v>
      </c>
      <c r="F39" s="54" t="s">
        <v>496</v>
      </c>
      <c r="G39" s="50">
        <f>SUM((G38/B46)*100)</f>
        <v>3.8805050816137969</v>
      </c>
      <c r="H39" s="81">
        <v>3.0000000000000001E-3</v>
      </c>
      <c r="I39" s="8"/>
      <c r="J39" s="8"/>
      <c r="K39" s="8"/>
      <c r="L39" s="1"/>
    </row>
    <row r="40" spans="1:18" x14ac:dyDescent="0.3">
      <c r="F40" s="42"/>
      <c r="G40" s="43"/>
      <c r="H40" s="43"/>
      <c r="L40" s="1"/>
    </row>
    <row r="41" spans="1:18" x14ac:dyDescent="0.3">
      <c r="A41" s="4" t="s">
        <v>491</v>
      </c>
      <c r="F41" s="42"/>
      <c r="G41" s="43"/>
      <c r="H41" s="43"/>
      <c r="L41" s="1"/>
    </row>
    <row r="42" spans="1:18" x14ac:dyDescent="0.3">
      <c r="A42" s="1" t="s">
        <v>492</v>
      </c>
      <c r="F42" s="42"/>
      <c r="G42" s="43"/>
      <c r="H42" s="43"/>
      <c r="L42" s="1"/>
    </row>
    <row r="43" spans="1:18" x14ac:dyDescent="0.3">
      <c r="L43" s="1"/>
    </row>
    <row r="44" spans="1:18" x14ac:dyDescent="0.3">
      <c r="A44" s="16" t="s">
        <v>68</v>
      </c>
      <c r="B44" s="16"/>
      <c r="L44" s="1"/>
    </row>
    <row r="45" spans="1:18" x14ac:dyDescent="0.3">
      <c r="A45" s="35">
        <v>44773</v>
      </c>
      <c r="B45" s="33">
        <v>3594</v>
      </c>
      <c r="L45" s="1"/>
    </row>
    <row r="46" spans="1:18" x14ac:dyDescent="0.3">
      <c r="A46" s="35">
        <v>45138</v>
      </c>
      <c r="B46" s="34">
        <v>3247</v>
      </c>
    </row>
    <row r="47" spans="1:18" x14ac:dyDescent="0.3">
      <c r="A47" s="17" t="s">
        <v>71</v>
      </c>
      <c r="B47" s="22">
        <f>B46-B45</f>
        <v>-347</v>
      </c>
    </row>
    <row r="48" spans="1:18" x14ac:dyDescent="0.3">
      <c r="A48" s="17" t="s">
        <v>72</v>
      </c>
      <c r="B48" s="27">
        <f>B47/B45*100</f>
        <v>-9.6549805230940446</v>
      </c>
    </row>
    <row r="49" spans="1:2" x14ac:dyDescent="0.3">
      <c r="A49" s="16"/>
      <c r="B49" s="16"/>
    </row>
  </sheetData>
  <mergeCells count="2">
    <mergeCell ref="C3:E3"/>
    <mergeCell ref="I3:K3"/>
  </mergeCells>
  <pageMargins left="0.70000000000000007" right="0.70000000000000007" top="0.75" bottom="0.75" header="0.30000000000000004" footer="0.30000000000000004"/>
  <pageSetup paperSize="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0D383-E7E7-4F18-BC2E-E31A4142AE24}">
  <dimension ref="A1:R52"/>
  <sheetViews>
    <sheetView topLeftCell="A35" zoomScaleNormal="100" workbookViewId="0">
      <pane xSplit="1" topLeftCell="B1" activePane="topRight" state="frozen"/>
      <selection pane="topRight" activeCell="H49" sqref="H49"/>
    </sheetView>
  </sheetViews>
  <sheetFormatPr defaultRowHeight="14.4" x14ac:dyDescent="0.3"/>
  <cols>
    <col min="1" max="1" width="25.77734375" customWidth="1"/>
    <col min="2" max="2" width="18.88671875" customWidth="1"/>
    <col min="3" max="3" width="21" customWidth="1"/>
    <col min="4" max="4" width="19.88671875" customWidth="1"/>
    <col min="5" max="5" width="19.77734375" customWidth="1"/>
    <col min="6" max="6" width="22.21875" customWidth="1"/>
    <col min="7" max="7" width="24.44140625" customWidth="1"/>
    <col min="8" max="8" width="20.109375" customWidth="1"/>
    <col min="9" max="9" width="15.44140625" customWidth="1"/>
    <col min="10" max="10" width="15.33203125" customWidth="1"/>
    <col min="11" max="11" width="20.5546875" customWidth="1"/>
    <col min="12" max="12" width="35.21875" customWidth="1"/>
    <col min="13" max="13" width="35.44140625" customWidth="1"/>
    <col min="14" max="14" width="35.5546875" customWidth="1"/>
    <col min="15" max="15" width="34.44140625" customWidth="1"/>
    <col min="16" max="16" width="43.77734375" customWidth="1"/>
    <col min="17" max="17" width="41.109375" customWidth="1"/>
    <col min="18" max="18" width="53" customWidth="1"/>
  </cols>
  <sheetData>
    <row r="1" spans="1:18" ht="21" x14ac:dyDescent="0.4">
      <c r="A1" s="36" t="s">
        <v>472</v>
      </c>
      <c r="B1" s="36"/>
      <c r="C1" s="4"/>
      <c r="D1" s="4"/>
      <c r="E1" s="4"/>
      <c r="F1" s="4"/>
      <c r="G1" s="1"/>
      <c r="H1" s="1"/>
      <c r="I1" s="1"/>
      <c r="J1" s="1"/>
      <c r="K1" s="1"/>
    </row>
    <row r="2" spans="1:18" ht="21" x14ac:dyDescent="0.4">
      <c r="A2" s="36"/>
      <c r="B2" s="36"/>
      <c r="C2" s="4"/>
      <c r="D2" s="4"/>
      <c r="E2" s="4"/>
      <c r="F2" s="4"/>
      <c r="G2" s="1"/>
      <c r="H2" s="1"/>
      <c r="I2" s="1"/>
      <c r="J2" s="1"/>
      <c r="K2" s="1"/>
    </row>
    <row r="3" spans="1:18" ht="18" x14ac:dyDescent="0.35">
      <c r="A3" s="24"/>
      <c r="B3" s="6"/>
      <c r="C3" s="108" t="s">
        <v>57</v>
      </c>
      <c r="D3" s="108"/>
      <c r="E3" s="108"/>
      <c r="F3" s="7"/>
      <c r="G3" s="7" t="s">
        <v>59</v>
      </c>
      <c r="H3" s="7"/>
      <c r="I3" s="108" t="s">
        <v>60</v>
      </c>
      <c r="J3" s="108"/>
      <c r="K3" s="108"/>
      <c r="L3" s="7"/>
      <c r="M3" s="1"/>
      <c r="N3" s="1"/>
      <c r="O3" s="1"/>
      <c r="P3" s="1"/>
      <c r="Q3" s="1"/>
      <c r="R3" s="1"/>
    </row>
    <row r="4" spans="1:18" ht="16.2" thickBot="1" x14ac:dyDescent="0.35">
      <c r="A4" s="24"/>
      <c r="B4" s="44"/>
      <c r="C4" s="12">
        <v>2022</v>
      </c>
      <c r="D4" s="47">
        <v>2023</v>
      </c>
      <c r="E4" s="13" t="s">
        <v>94</v>
      </c>
      <c r="F4" s="51">
        <v>2022</v>
      </c>
      <c r="G4" s="47">
        <v>2023</v>
      </c>
      <c r="H4" s="28" t="s">
        <v>94</v>
      </c>
      <c r="I4" s="12">
        <v>2022</v>
      </c>
      <c r="J4" s="47">
        <v>2023</v>
      </c>
      <c r="K4" s="28" t="s">
        <v>94</v>
      </c>
      <c r="L4" s="9"/>
      <c r="M4" s="10"/>
      <c r="N4" s="10"/>
      <c r="O4" s="10"/>
      <c r="P4" s="10"/>
      <c r="Q4" s="10"/>
      <c r="R4" s="11"/>
    </row>
    <row r="5" spans="1:18" ht="115.8" thickBot="1" x14ac:dyDescent="0.35">
      <c r="A5" s="5" t="s">
        <v>0</v>
      </c>
      <c r="B5" s="14" t="s">
        <v>93</v>
      </c>
      <c r="C5" s="14" t="s">
        <v>73</v>
      </c>
      <c r="D5" s="48" t="s">
        <v>206</v>
      </c>
      <c r="E5" s="15" t="s">
        <v>58</v>
      </c>
      <c r="F5" s="31" t="s">
        <v>74</v>
      </c>
      <c r="G5" s="48" t="s">
        <v>207</v>
      </c>
      <c r="H5" s="15" t="s">
        <v>58</v>
      </c>
      <c r="I5" s="55" t="s">
        <v>209</v>
      </c>
      <c r="J5" s="68" t="s">
        <v>210</v>
      </c>
      <c r="K5" s="30" t="s">
        <v>58</v>
      </c>
      <c r="L5" s="18" t="s">
        <v>75</v>
      </c>
      <c r="M5" s="19" t="s">
        <v>208</v>
      </c>
      <c r="N5" s="19" t="s">
        <v>62</v>
      </c>
      <c r="O5" s="19" t="s">
        <v>76</v>
      </c>
      <c r="P5" s="19" t="s">
        <v>63</v>
      </c>
      <c r="Q5" s="19" t="s">
        <v>64</v>
      </c>
      <c r="R5" s="19" t="s">
        <v>77</v>
      </c>
    </row>
    <row r="6" spans="1:18" ht="43.2" x14ac:dyDescent="0.3">
      <c r="A6" s="20" t="s">
        <v>1</v>
      </c>
      <c r="B6" s="45">
        <v>117</v>
      </c>
      <c r="C6" s="21">
        <v>66</v>
      </c>
      <c r="D6" s="57">
        <v>61</v>
      </c>
      <c r="E6" s="25">
        <f>D6-C6</f>
        <v>-5</v>
      </c>
      <c r="F6" s="21">
        <v>28</v>
      </c>
      <c r="G6" s="73">
        <v>20</v>
      </c>
      <c r="H6" s="29">
        <f>G6-F6</f>
        <v>-8</v>
      </c>
      <c r="I6" s="21">
        <v>53</v>
      </c>
      <c r="J6" s="73">
        <v>28</v>
      </c>
      <c r="K6" s="29">
        <f>J6-I6</f>
        <v>-25</v>
      </c>
      <c r="L6" s="60" t="s">
        <v>211</v>
      </c>
      <c r="M6" s="60" t="s">
        <v>33</v>
      </c>
      <c r="N6" s="60" t="s">
        <v>53</v>
      </c>
      <c r="O6" s="60" t="s">
        <v>33</v>
      </c>
      <c r="P6" s="60" t="s">
        <v>35</v>
      </c>
      <c r="Q6" s="60" t="s">
        <v>244</v>
      </c>
      <c r="R6" s="60" t="s">
        <v>35</v>
      </c>
    </row>
    <row r="7" spans="1:18" ht="43.2" x14ac:dyDescent="0.3">
      <c r="A7" s="20" t="s">
        <v>2</v>
      </c>
      <c r="B7" s="45">
        <v>230</v>
      </c>
      <c r="C7" s="21">
        <v>95</v>
      </c>
      <c r="D7" s="57">
        <v>85</v>
      </c>
      <c r="E7" s="25">
        <f t="shared" ref="E7:E37" si="0">D7-C7</f>
        <v>-10</v>
      </c>
      <c r="F7" s="21">
        <v>53</v>
      </c>
      <c r="G7" s="73">
        <v>53</v>
      </c>
      <c r="H7" s="29">
        <f t="shared" ref="H7:H37" si="1">G7-F7</f>
        <v>0</v>
      </c>
      <c r="I7" s="21">
        <v>112</v>
      </c>
      <c r="J7" s="73">
        <v>111</v>
      </c>
      <c r="K7" s="29">
        <f t="shared" ref="K7:K37" si="2">J7-I7</f>
        <v>-1</v>
      </c>
      <c r="L7" s="60" t="s">
        <v>212</v>
      </c>
      <c r="M7" s="60" t="s">
        <v>224</v>
      </c>
      <c r="N7" s="60" t="s">
        <v>232</v>
      </c>
      <c r="O7" s="60" t="s">
        <v>33</v>
      </c>
      <c r="P7" s="60" t="s">
        <v>51</v>
      </c>
      <c r="Q7" s="60" t="s">
        <v>245</v>
      </c>
      <c r="R7" s="60" t="s">
        <v>253</v>
      </c>
    </row>
    <row r="8" spans="1:18" x14ac:dyDescent="0.3">
      <c r="A8" s="59" t="s">
        <v>3</v>
      </c>
      <c r="B8" s="70">
        <v>86</v>
      </c>
      <c r="C8" s="72" t="s">
        <v>473</v>
      </c>
      <c r="D8" s="64" t="s">
        <v>96</v>
      </c>
      <c r="E8" s="25" t="s">
        <v>96</v>
      </c>
      <c r="F8" s="72" t="s">
        <v>481</v>
      </c>
      <c r="G8" s="65" t="s">
        <v>96</v>
      </c>
      <c r="H8" s="29" t="s">
        <v>96</v>
      </c>
      <c r="I8" s="72" t="s">
        <v>482</v>
      </c>
      <c r="J8" s="65" t="s">
        <v>96</v>
      </c>
      <c r="K8" s="29" t="s">
        <v>96</v>
      </c>
      <c r="L8" s="62"/>
      <c r="M8" s="62"/>
      <c r="N8" s="62"/>
      <c r="O8" s="62"/>
      <c r="P8" s="62"/>
      <c r="Q8" s="62"/>
      <c r="R8" s="62"/>
    </row>
    <row r="9" spans="1:18" ht="43.2" x14ac:dyDescent="0.3">
      <c r="A9" s="20" t="s">
        <v>4</v>
      </c>
      <c r="B9" s="45">
        <v>55</v>
      </c>
      <c r="C9" s="21">
        <v>18</v>
      </c>
      <c r="D9" s="57">
        <v>14</v>
      </c>
      <c r="E9" s="25">
        <f t="shared" si="0"/>
        <v>-4</v>
      </c>
      <c r="F9" s="21">
        <v>12</v>
      </c>
      <c r="G9" s="73">
        <v>12</v>
      </c>
      <c r="H9" s="29">
        <f t="shared" si="1"/>
        <v>0</v>
      </c>
      <c r="I9" s="21">
        <v>23</v>
      </c>
      <c r="J9" s="73">
        <v>26</v>
      </c>
      <c r="K9" s="29">
        <f t="shared" si="2"/>
        <v>3</v>
      </c>
      <c r="L9" s="60" t="s">
        <v>99</v>
      </c>
      <c r="M9" s="60" t="s">
        <v>33</v>
      </c>
      <c r="N9" s="60" t="s">
        <v>34</v>
      </c>
      <c r="O9" s="60" t="s">
        <v>33</v>
      </c>
      <c r="P9" s="60" t="s">
        <v>35</v>
      </c>
      <c r="Q9" s="60" t="s">
        <v>35</v>
      </c>
      <c r="R9" s="60" t="s">
        <v>254</v>
      </c>
    </row>
    <row r="10" spans="1:18" x14ac:dyDescent="0.3">
      <c r="A10" s="5" t="s">
        <v>5</v>
      </c>
      <c r="B10" s="45">
        <v>31</v>
      </c>
      <c r="C10" s="21">
        <v>18</v>
      </c>
      <c r="D10" s="57">
        <v>17</v>
      </c>
      <c r="E10" s="25">
        <f t="shared" si="0"/>
        <v>-1</v>
      </c>
      <c r="F10" s="21">
        <v>11</v>
      </c>
      <c r="G10" s="73">
        <v>6</v>
      </c>
      <c r="H10" s="29">
        <f t="shared" si="1"/>
        <v>-5</v>
      </c>
      <c r="I10" s="21">
        <v>16</v>
      </c>
      <c r="J10" s="73">
        <v>15</v>
      </c>
      <c r="K10" s="29">
        <f t="shared" si="2"/>
        <v>-1</v>
      </c>
      <c r="L10" s="60" t="s">
        <v>213</v>
      </c>
      <c r="M10" s="60" t="s">
        <v>33</v>
      </c>
      <c r="N10" s="60" t="s">
        <v>33</v>
      </c>
      <c r="O10" s="60" t="s">
        <v>33</v>
      </c>
      <c r="P10" s="60" t="s">
        <v>35</v>
      </c>
      <c r="Q10" s="60" t="s">
        <v>246</v>
      </c>
      <c r="R10" s="60" t="s">
        <v>205</v>
      </c>
    </row>
    <row r="11" spans="1:18" ht="100.8" x14ac:dyDescent="0.3">
      <c r="A11" s="5" t="s">
        <v>6</v>
      </c>
      <c r="B11" s="45">
        <v>77</v>
      </c>
      <c r="C11" s="21">
        <v>36</v>
      </c>
      <c r="D11" s="57">
        <v>27</v>
      </c>
      <c r="E11" s="25">
        <f t="shared" si="0"/>
        <v>-9</v>
      </c>
      <c r="F11" s="21">
        <v>28</v>
      </c>
      <c r="G11" s="73">
        <v>24</v>
      </c>
      <c r="H11" s="29">
        <f t="shared" si="1"/>
        <v>-4</v>
      </c>
      <c r="I11" s="21">
        <v>79</v>
      </c>
      <c r="J11" s="73">
        <v>84</v>
      </c>
      <c r="K11" s="29">
        <f t="shared" si="2"/>
        <v>5</v>
      </c>
      <c r="L11" s="60" t="s">
        <v>507</v>
      </c>
      <c r="M11" s="60" t="s">
        <v>33</v>
      </c>
      <c r="N11" s="60" t="s">
        <v>43</v>
      </c>
      <c r="O11" s="60" t="s">
        <v>33</v>
      </c>
      <c r="P11" s="60" t="s">
        <v>35</v>
      </c>
      <c r="Q11" s="60" t="s">
        <v>173</v>
      </c>
      <c r="R11" s="60" t="s">
        <v>36</v>
      </c>
    </row>
    <row r="12" spans="1:18" ht="72" x14ac:dyDescent="0.3">
      <c r="A12" s="5" t="s">
        <v>7</v>
      </c>
      <c r="B12" s="45">
        <v>74</v>
      </c>
      <c r="C12" s="21">
        <v>13</v>
      </c>
      <c r="D12" s="57">
        <v>11</v>
      </c>
      <c r="E12" s="25">
        <f t="shared" si="0"/>
        <v>-2</v>
      </c>
      <c r="F12" s="21">
        <v>8</v>
      </c>
      <c r="G12" s="73">
        <v>7</v>
      </c>
      <c r="H12" s="29">
        <f t="shared" si="1"/>
        <v>-1</v>
      </c>
      <c r="I12" s="21">
        <v>22</v>
      </c>
      <c r="J12" s="73">
        <v>21</v>
      </c>
      <c r="K12" s="29">
        <f t="shared" si="2"/>
        <v>-1</v>
      </c>
      <c r="L12" s="60" t="s">
        <v>102</v>
      </c>
      <c r="M12" s="60" t="s">
        <v>125</v>
      </c>
      <c r="N12" s="60" t="s">
        <v>233</v>
      </c>
      <c r="O12" s="60" t="s">
        <v>125</v>
      </c>
      <c r="P12" s="60" t="s">
        <v>51</v>
      </c>
      <c r="Q12" s="60" t="s">
        <v>78</v>
      </c>
      <c r="R12" s="60" t="s">
        <v>47</v>
      </c>
    </row>
    <row r="13" spans="1:18" ht="43.2" x14ac:dyDescent="0.3">
      <c r="A13" s="20" t="s">
        <v>8</v>
      </c>
      <c r="B13" s="45">
        <v>117</v>
      </c>
      <c r="C13" s="21">
        <v>43</v>
      </c>
      <c r="D13" s="57">
        <v>38</v>
      </c>
      <c r="E13" s="25">
        <f t="shared" si="0"/>
        <v>-5</v>
      </c>
      <c r="F13" s="21">
        <v>32</v>
      </c>
      <c r="G13" s="73">
        <v>26</v>
      </c>
      <c r="H13" s="29">
        <f t="shared" si="1"/>
        <v>-6</v>
      </c>
      <c r="I13" s="21">
        <v>64</v>
      </c>
      <c r="J13" s="73">
        <v>59</v>
      </c>
      <c r="K13" s="29">
        <f t="shared" si="2"/>
        <v>-5</v>
      </c>
      <c r="L13" s="60" t="s">
        <v>214</v>
      </c>
      <c r="M13" s="60" t="s">
        <v>225</v>
      </c>
      <c r="N13" s="60" t="s">
        <v>43</v>
      </c>
      <c r="O13" s="60" t="s">
        <v>33</v>
      </c>
      <c r="P13" s="60" t="s">
        <v>241</v>
      </c>
      <c r="Q13" s="60" t="s">
        <v>174</v>
      </c>
      <c r="R13" s="60" t="s">
        <v>255</v>
      </c>
    </row>
    <row r="14" spans="1:18" ht="158.4" x14ac:dyDescent="0.3">
      <c r="A14" s="20" t="s">
        <v>9</v>
      </c>
      <c r="B14" s="45">
        <v>80</v>
      </c>
      <c r="C14" s="21">
        <v>23</v>
      </c>
      <c r="D14" s="57">
        <v>22</v>
      </c>
      <c r="E14" s="25">
        <f t="shared" si="0"/>
        <v>-1</v>
      </c>
      <c r="F14" s="21">
        <v>9</v>
      </c>
      <c r="G14" s="73">
        <v>8</v>
      </c>
      <c r="H14" s="29">
        <f t="shared" si="1"/>
        <v>-1</v>
      </c>
      <c r="I14" s="21">
        <v>14</v>
      </c>
      <c r="J14" s="73">
        <v>10</v>
      </c>
      <c r="K14" s="29">
        <f t="shared" si="2"/>
        <v>-4</v>
      </c>
      <c r="L14" s="60" t="s">
        <v>215</v>
      </c>
      <c r="M14" s="60" t="s">
        <v>226</v>
      </c>
      <c r="N14" s="60" t="s">
        <v>234</v>
      </c>
      <c r="O14" s="60" t="s">
        <v>237</v>
      </c>
      <c r="P14" s="60" t="s">
        <v>51</v>
      </c>
      <c r="Q14" s="60" t="s">
        <v>175</v>
      </c>
      <c r="R14" s="60" t="s">
        <v>192</v>
      </c>
    </row>
    <row r="15" spans="1:18" x14ac:dyDescent="0.3">
      <c r="A15" s="59" t="s">
        <v>10</v>
      </c>
      <c r="B15" s="70">
        <v>79</v>
      </c>
      <c r="C15" s="72" t="s">
        <v>474</v>
      </c>
      <c r="D15" s="64" t="s">
        <v>96</v>
      </c>
      <c r="E15" s="25" t="s">
        <v>96</v>
      </c>
      <c r="F15" s="72" t="s">
        <v>483</v>
      </c>
      <c r="G15" s="65" t="s">
        <v>96</v>
      </c>
      <c r="H15" s="29" t="s">
        <v>96</v>
      </c>
      <c r="I15" s="72" t="s">
        <v>484</v>
      </c>
      <c r="J15" s="65" t="s">
        <v>96</v>
      </c>
      <c r="K15" s="29" t="s">
        <v>96</v>
      </c>
      <c r="L15" s="66"/>
      <c r="M15" s="62"/>
      <c r="N15" s="62"/>
      <c r="O15" s="62"/>
      <c r="P15" s="62"/>
      <c r="Q15" s="62"/>
      <c r="R15" s="62"/>
    </row>
    <row r="16" spans="1:18" ht="43.2" x14ac:dyDescent="0.3">
      <c r="A16" s="20" t="s">
        <v>11</v>
      </c>
      <c r="B16" s="45">
        <v>85</v>
      </c>
      <c r="C16" s="21">
        <v>13</v>
      </c>
      <c r="D16" s="57">
        <v>9</v>
      </c>
      <c r="E16" s="25">
        <f t="shared" si="0"/>
        <v>-4</v>
      </c>
      <c r="F16" s="21">
        <v>10</v>
      </c>
      <c r="G16" s="73">
        <v>7</v>
      </c>
      <c r="H16" s="29">
        <f t="shared" si="1"/>
        <v>-3</v>
      </c>
      <c r="I16" s="21">
        <v>18</v>
      </c>
      <c r="J16" s="73">
        <v>13</v>
      </c>
      <c r="K16" s="29">
        <f t="shared" si="2"/>
        <v>-5</v>
      </c>
      <c r="L16" s="60" t="s">
        <v>105</v>
      </c>
      <c r="M16" s="60" t="s">
        <v>33</v>
      </c>
      <c r="N16" s="60" t="s">
        <v>34</v>
      </c>
      <c r="O16" s="60" t="s">
        <v>33</v>
      </c>
      <c r="P16" s="60" t="s">
        <v>35</v>
      </c>
      <c r="Q16" s="60" t="s">
        <v>247</v>
      </c>
      <c r="R16" s="60" t="s">
        <v>256</v>
      </c>
    </row>
    <row r="17" spans="1:18" ht="43.2" x14ac:dyDescent="0.3">
      <c r="A17" s="20" t="s">
        <v>12</v>
      </c>
      <c r="B17" s="45">
        <v>225</v>
      </c>
      <c r="C17" s="21">
        <v>43</v>
      </c>
      <c r="D17" s="57">
        <v>36</v>
      </c>
      <c r="E17" s="25">
        <f t="shared" si="0"/>
        <v>-7</v>
      </c>
      <c r="F17" s="21">
        <v>24</v>
      </c>
      <c r="G17" s="73">
        <v>16</v>
      </c>
      <c r="H17" s="29">
        <f t="shared" si="1"/>
        <v>-8</v>
      </c>
      <c r="I17" s="21">
        <v>45</v>
      </c>
      <c r="J17" s="73">
        <v>59</v>
      </c>
      <c r="K17" s="29">
        <f t="shared" si="2"/>
        <v>14</v>
      </c>
      <c r="L17" s="60" t="s">
        <v>106</v>
      </c>
      <c r="M17" s="60" t="s">
        <v>33</v>
      </c>
      <c r="N17" s="60" t="s">
        <v>34</v>
      </c>
      <c r="O17" s="60" t="s">
        <v>152</v>
      </c>
      <c r="P17" s="60" t="s">
        <v>35</v>
      </c>
      <c r="Q17" s="60" t="s">
        <v>41</v>
      </c>
      <c r="R17" s="60" t="s">
        <v>42</v>
      </c>
    </row>
    <row r="18" spans="1:18" ht="43.2" x14ac:dyDescent="0.3">
      <c r="A18" s="20" t="s">
        <v>13</v>
      </c>
      <c r="B18" s="45">
        <v>138</v>
      </c>
      <c r="C18" s="21">
        <v>65</v>
      </c>
      <c r="D18" s="57">
        <v>58</v>
      </c>
      <c r="E18" s="25">
        <f t="shared" si="0"/>
        <v>-7</v>
      </c>
      <c r="F18" s="21">
        <v>40</v>
      </c>
      <c r="G18" s="73">
        <v>27</v>
      </c>
      <c r="H18" s="29">
        <f t="shared" si="1"/>
        <v>-13</v>
      </c>
      <c r="I18" s="21">
        <v>73</v>
      </c>
      <c r="J18" s="73">
        <v>71</v>
      </c>
      <c r="K18" s="29">
        <f t="shared" si="2"/>
        <v>-2</v>
      </c>
      <c r="L18" s="60" t="s">
        <v>107</v>
      </c>
      <c r="M18" s="60" t="s">
        <v>48</v>
      </c>
      <c r="N18" s="60" t="s">
        <v>34</v>
      </c>
      <c r="O18" s="60" t="s">
        <v>129</v>
      </c>
      <c r="P18" s="60" t="s">
        <v>48</v>
      </c>
      <c r="Q18" s="60" t="s">
        <v>177</v>
      </c>
      <c r="R18" s="60" t="s">
        <v>193</v>
      </c>
    </row>
    <row r="19" spans="1:18" ht="43.2" x14ac:dyDescent="0.3">
      <c r="A19" s="20" t="s">
        <v>14</v>
      </c>
      <c r="B19" s="45">
        <v>265</v>
      </c>
      <c r="C19" s="21">
        <v>84</v>
      </c>
      <c r="D19" s="57">
        <v>76</v>
      </c>
      <c r="E19" s="25">
        <f t="shared" si="0"/>
        <v>-8</v>
      </c>
      <c r="F19" s="21">
        <v>57</v>
      </c>
      <c r="G19" s="73">
        <v>55</v>
      </c>
      <c r="H19" s="29">
        <f t="shared" si="1"/>
        <v>-2</v>
      </c>
      <c r="I19" s="21">
        <v>116</v>
      </c>
      <c r="J19" s="73">
        <v>118</v>
      </c>
      <c r="K19" s="29">
        <f t="shared" si="2"/>
        <v>2</v>
      </c>
      <c r="L19" s="60" t="s">
        <v>108</v>
      </c>
      <c r="M19" s="60" t="s">
        <v>33</v>
      </c>
      <c r="N19" s="60" t="s">
        <v>43</v>
      </c>
      <c r="O19" s="60" t="s">
        <v>33</v>
      </c>
      <c r="P19" s="60" t="s">
        <v>35</v>
      </c>
      <c r="Q19" s="60" t="s">
        <v>178</v>
      </c>
      <c r="R19" s="60" t="s">
        <v>194</v>
      </c>
    </row>
    <row r="20" spans="1:18" ht="93.6" x14ac:dyDescent="0.3">
      <c r="A20" s="20" t="s">
        <v>15</v>
      </c>
      <c r="B20" s="45">
        <v>120</v>
      </c>
      <c r="C20" s="21">
        <v>52</v>
      </c>
      <c r="D20" s="57">
        <v>52</v>
      </c>
      <c r="E20" s="25">
        <f t="shared" si="0"/>
        <v>0</v>
      </c>
      <c r="F20" s="21">
        <v>30</v>
      </c>
      <c r="G20" s="73">
        <v>32</v>
      </c>
      <c r="H20" s="29">
        <f t="shared" si="1"/>
        <v>2</v>
      </c>
      <c r="I20" s="21">
        <v>50</v>
      </c>
      <c r="J20" s="73">
        <v>65</v>
      </c>
      <c r="K20" s="29">
        <f t="shared" si="2"/>
        <v>15</v>
      </c>
      <c r="L20" s="60" t="s">
        <v>33</v>
      </c>
      <c r="M20" s="60" t="s">
        <v>33</v>
      </c>
      <c r="N20" s="60" t="s">
        <v>235</v>
      </c>
      <c r="O20" s="60" t="s">
        <v>33</v>
      </c>
      <c r="P20" s="60" t="s">
        <v>242</v>
      </c>
      <c r="Q20" s="60" t="s">
        <v>179</v>
      </c>
      <c r="R20" s="60" t="s">
        <v>195</v>
      </c>
    </row>
    <row r="21" spans="1:18" ht="100.8" x14ac:dyDescent="0.3">
      <c r="A21" s="20" t="s">
        <v>16</v>
      </c>
      <c r="B21" s="45">
        <v>170</v>
      </c>
      <c r="C21" s="21">
        <v>28</v>
      </c>
      <c r="D21" s="57">
        <v>22</v>
      </c>
      <c r="E21" s="25">
        <f t="shared" si="0"/>
        <v>-6</v>
      </c>
      <c r="F21" s="21">
        <v>14</v>
      </c>
      <c r="G21" s="73">
        <v>14</v>
      </c>
      <c r="H21" s="29">
        <f t="shared" si="1"/>
        <v>0</v>
      </c>
      <c r="I21" s="21">
        <v>35</v>
      </c>
      <c r="J21" s="73">
        <v>41</v>
      </c>
      <c r="K21" s="29">
        <f t="shared" si="2"/>
        <v>6</v>
      </c>
      <c r="L21" s="60" t="s">
        <v>216</v>
      </c>
      <c r="M21" s="60" t="s">
        <v>33</v>
      </c>
      <c r="N21" s="60" t="s">
        <v>53</v>
      </c>
      <c r="O21" s="60" t="s">
        <v>238</v>
      </c>
      <c r="P21" s="60" t="s">
        <v>35</v>
      </c>
      <c r="Q21" s="60" t="s">
        <v>35</v>
      </c>
      <c r="R21" s="60" t="s">
        <v>196</v>
      </c>
    </row>
    <row r="22" spans="1:18" ht="144" x14ac:dyDescent="0.3">
      <c r="A22" s="20" t="s">
        <v>17</v>
      </c>
      <c r="B22" s="45">
        <v>38</v>
      </c>
      <c r="C22" s="21">
        <v>8</v>
      </c>
      <c r="D22" s="57">
        <v>7</v>
      </c>
      <c r="E22" s="25">
        <f t="shared" si="0"/>
        <v>-1</v>
      </c>
      <c r="F22" s="21">
        <v>6</v>
      </c>
      <c r="G22" s="73">
        <v>7</v>
      </c>
      <c r="H22" s="29">
        <f t="shared" si="1"/>
        <v>1</v>
      </c>
      <c r="I22" s="21">
        <v>13</v>
      </c>
      <c r="J22" s="73">
        <v>11</v>
      </c>
      <c r="K22" s="29">
        <f t="shared" si="2"/>
        <v>-2</v>
      </c>
      <c r="L22" s="60" t="s">
        <v>217</v>
      </c>
      <c r="M22" s="60" t="s">
        <v>227</v>
      </c>
      <c r="N22" s="60" t="s">
        <v>34</v>
      </c>
      <c r="O22" s="60" t="s">
        <v>48</v>
      </c>
      <c r="P22" s="60" t="s">
        <v>164</v>
      </c>
      <c r="Q22" s="60" t="s">
        <v>180</v>
      </c>
      <c r="R22" s="60" t="s">
        <v>257</v>
      </c>
    </row>
    <row r="23" spans="1:18" x14ac:dyDescent="0.3">
      <c r="A23" s="59" t="s">
        <v>18</v>
      </c>
      <c r="B23" s="70">
        <v>51</v>
      </c>
      <c r="C23" s="72" t="s">
        <v>475</v>
      </c>
      <c r="D23" s="64" t="s">
        <v>96</v>
      </c>
      <c r="E23" s="25" t="s">
        <v>96</v>
      </c>
      <c r="F23" s="72" t="s">
        <v>485</v>
      </c>
      <c r="G23" s="65" t="s">
        <v>96</v>
      </c>
      <c r="H23" s="29" t="s">
        <v>96</v>
      </c>
      <c r="I23" s="72" t="s">
        <v>486</v>
      </c>
      <c r="J23" s="65" t="s">
        <v>96</v>
      </c>
      <c r="K23" s="29" t="s">
        <v>96</v>
      </c>
      <c r="L23" s="66"/>
      <c r="M23" s="62"/>
      <c r="N23" s="62"/>
      <c r="O23" s="62"/>
      <c r="P23" s="62"/>
      <c r="Q23" s="62"/>
      <c r="R23" s="62"/>
    </row>
    <row r="24" spans="1:18" ht="43.2" x14ac:dyDescent="0.3">
      <c r="A24" s="20" t="s">
        <v>19</v>
      </c>
      <c r="B24" s="45">
        <v>100</v>
      </c>
      <c r="C24" s="21">
        <v>37</v>
      </c>
      <c r="D24" s="57">
        <v>39</v>
      </c>
      <c r="E24" s="25" t="s">
        <v>96</v>
      </c>
      <c r="F24" s="21">
        <v>28</v>
      </c>
      <c r="G24" s="73">
        <v>30</v>
      </c>
      <c r="H24" s="29">
        <f>G24-F24</f>
        <v>2</v>
      </c>
      <c r="I24" s="21">
        <v>35</v>
      </c>
      <c r="J24" s="73">
        <v>65</v>
      </c>
      <c r="K24" s="29">
        <f t="shared" si="2"/>
        <v>30</v>
      </c>
      <c r="L24" s="60" t="s">
        <v>218</v>
      </c>
      <c r="M24" s="60" t="s">
        <v>33</v>
      </c>
      <c r="N24" s="60" t="s">
        <v>236</v>
      </c>
      <c r="O24" s="60" t="s">
        <v>33</v>
      </c>
      <c r="P24" s="60" t="s">
        <v>198</v>
      </c>
      <c r="Q24" s="60" t="s">
        <v>35</v>
      </c>
      <c r="R24" s="60" t="s">
        <v>198</v>
      </c>
    </row>
    <row r="25" spans="1:18" x14ac:dyDescent="0.3">
      <c r="A25" s="59" t="s">
        <v>20</v>
      </c>
      <c r="B25" s="70">
        <v>131</v>
      </c>
      <c r="C25" s="72" t="s">
        <v>476</v>
      </c>
      <c r="D25" s="64" t="s">
        <v>96</v>
      </c>
      <c r="E25" s="25" t="s">
        <v>96</v>
      </c>
      <c r="F25" s="72" t="s">
        <v>487</v>
      </c>
      <c r="G25" s="65" t="s">
        <v>96</v>
      </c>
      <c r="H25" s="29" t="s">
        <v>96</v>
      </c>
      <c r="I25" s="72" t="s">
        <v>488</v>
      </c>
      <c r="J25" s="65" t="s">
        <v>96</v>
      </c>
      <c r="K25" s="29" t="s">
        <v>96</v>
      </c>
      <c r="L25" s="66"/>
      <c r="M25" s="62"/>
      <c r="N25" s="62"/>
      <c r="O25" s="62"/>
      <c r="P25" s="62"/>
      <c r="Q25" s="62"/>
      <c r="R25" s="62"/>
    </row>
    <row r="26" spans="1:18" ht="43.2" x14ac:dyDescent="0.3">
      <c r="A26" s="20" t="s">
        <v>21</v>
      </c>
      <c r="B26" s="45">
        <v>206</v>
      </c>
      <c r="C26" s="21">
        <v>130</v>
      </c>
      <c r="D26" s="57">
        <v>95</v>
      </c>
      <c r="E26" s="25">
        <f t="shared" si="0"/>
        <v>-35</v>
      </c>
      <c r="F26" s="21">
        <v>71</v>
      </c>
      <c r="G26" s="73">
        <v>77</v>
      </c>
      <c r="H26" s="29">
        <f t="shared" si="1"/>
        <v>6</v>
      </c>
      <c r="I26" s="21">
        <v>169</v>
      </c>
      <c r="J26" s="73">
        <v>112</v>
      </c>
      <c r="K26" s="29">
        <f t="shared" si="2"/>
        <v>-57</v>
      </c>
      <c r="L26" s="60" t="s">
        <v>219</v>
      </c>
      <c r="M26" s="60" t="s">
        <v>228</v>
      </c>
      <c r="N26" s="60" t="s">
        <v>34</v>
      </c>
      <c r="O26" s="60" t="s">
        <v>154</v>
      </c>
      <c r="P26" s="60" t="s">
        <v>35</v>
      </c>
      <c r="Q26" s="60" t="s">
        <v>248</v>
      </c>
      <c r="R26" s="60" t="s">
        <v>199</v>
      </c>
    </row>
    <row r="27" spans="1:18" ht="43.2" x14ac:dyDescent="0.3">
      <c r="A27" s="20" t="s">
        <v>489</v>
      </c>
      <c r="B27" s="45">
        <v>23</v>
      </c>
      <c r="C27" s="21">
        <v>6</v>
      </c>
      <c r="D27" s="57">
        <v>5</v>
      </c>
      <c r="E27" s="25">
        <f t="shared" si="0"/>
        <v>-1</v>
      </c>
      <c r="F27" s="21">
        <v>6</v>
      </c>
      <c r="G27" s="73">
        <v>5</v>
      </c>
      <c r="H27" s="29">
        <f t="shared" si="1"/>
        <v>-1</v>
      </c>
      <c r="I27" s="21">
        <v>19</v>
      </c>
      <c r="J27" s="73">
        <v>14</v>
      </c>
      <c r="K27" s="29">
        <f t="shared" si="2"/>
        <v>-5</v>
      </c>
      <c r="L27" s="60" t="s">
        <v>220</v>
      </c>
      <c r="M27" s="60" t="s">
        <v>33</v>
      </c>
      <c r="N27" s="60" t="s">
        <v>56</v>
      </c>
      <c r="O27" s="60" t="s">
        <v>33</v>
      </c>
      <c r="P27" s="60" t="s">
        <v>35</v>
      </c>
      <c r="Q27" s="60" t="s">
        <v>35</v>
      </c>
      <c r="R27" s="60" t="s">
        <v>258</v>
      </c>
    </row>
    <row r="28" spans="1:18" ht="144" x14ac:dyDescent="0.3">
      <c r="A28" s="20" t="s">
        <v>23</v>
      </c>
      <c r="B28" s="45">
        <v>102</v>
      </c>
      <c r="C28" s="21">
        <v>19</v>
      </c>
      <c r="D28" s="57">
        <v>12</v>
      </c>
      <c r="E28" s="25">
        <f t="shared" si="0"/>
        <v>-7</v>
      </c>
      <c r="F28" s="21">
        <v>12</v>
      </c>
      <c r="G28" s="73">
        <v>12</v>
      </c>
      <c r="H28" s="29">
        <f t="shared" si="1"/>
        <v>0</v>
      </c>
      <c r="I28" s="21">
        <v>17</v>
      </c>
      <c r="J28" s="73">
        <v>21</v>
      </c>
      <c r="K28" s="29">
        <f t="shared" si="2"/>
        <v>4</v>
      </c>
      <c r="L28" s="60" t="s">
        <v>221</v>
      </c>
      <c r="M28" s="60" t="s">
        <v>229</v>
      </c>
      <c r="N28" s="60" t="s">
        <v>144</v>
      </c>
      <c r="O28" s="60" t="s">
        <v>155</v>
      </c>
      <c r="P28" s="60" t="s">
        <v>243</v>
      </c>
      <c r="Q28" s="60" t="s">
        <v>182</v>
      </c>
      <c r="R28" s="60" t="s">
        <v>200</v>
      </c>
    </row>
    <row r="29" spans="1:18" ht="43.2" x14ac:dyDescent="0.3">
      <c r="A29" s="20" t="s">
        <v>24</v>
      </c>
      <c r="B29" s="45">
        <v>60</v>
      </c>
      <c r="C29" s="21">
        <v>12</v>
      </c>
      <c r="D29" s="57">
        <v>9</v>
      </c>
      <c r="E29" s="25">
        <f t="shared" si="0"/>
        <v>-3</v>
      </c>
      <c r="F29" s="21">
        <v>6</v>
      </c>
      <c r="G29" s="73">
        <v>6</v>
      </c>
      <c r="H29" s="29">
        <f t="shared" si="1"/>
        <v>0</v>
      </c>
      <c r="I29" s="21">
        <v>7</v>
      </c>
      <c r="J29" s="73">
        <v>7</v>
      </c>
      <c r="K29" s="29">
        <f t="shared" si="2"/>
        <v>0</v>
      </c>
      <c r="L29" s="60" t="s">
        <v>54</v>
      </c>
      <c r="M29" s="60" t="s">
        <v>33</v>
      </c>
      <c r="N29" s="60" t="s">
        <v>139</v>
      </c>
      <c r="O29" s="60" t="s">
        <v>33</v>
      </c>
      <c r="P29" s="60" t="s">
        <v>35</v>
      </c>
      <c r="Q29" s="60" t="s">
        <v>35</v>
      </c>
      <c r="R29" s="60" t="s">
        <v>35</v>
      </c>
    </row>
    <row r="30" spans="1:18" ht="43.2" x14ac:dyDescent="0.3">
      <c r="A30" s="20" t="s">
        <v>25</v>
      </c>
      <c r="B30" s="45">
        <v>67</v>
      </c>
      <c r="C30" s="21">
        <v>9</v>
      </c>
      <c r="D30" s="57">
        <v>9</v>
      </c>
      <c r="E30" s="25">
        <f t="shared" si="0"/>
        <v>0</v>
      </c>
      <c r="F30" s="21">
        <v>9</v>
      </c>
      <c r="G30" s="73">
        <v>9</v>
      </c>
      <c r="H30" s="29">
        <f t="shared" si="1"/>
        <v>0</v>
      </c>
      <c r="I30" s="21">
        <v>30</v>
      </c>
      <c r="J30" s="73">
        <v>32</v>
      </c>
      <c r="K30" s="29">
        <f t="shared" si="2"/>
        <v>2</v>
      </c>
      <c r="L30" s="60" t="s">
        <v>115</v>
      </c>
      <c r="M30" s="60" t="s">
        <v>33</v>
      </c>
      <c r="N30" s="60" t="s">
        <v>34</v>
      </c>
      <c r="O30" s="60" t="s">
        <v>33</v>
      </c>
      <c r="P30" s="60" t="s">
        <v>35</v>
      </c>
      <c r="Q30" s="60" t="s">
        <v>201</v>
      </c>
      <c r="R30" s="60" t="s">
        <v>51</v>
      </c>
    </row>
    <row r="31" spans="1:18" ht="43.2" x14ac:dyDescent="0.3">
      <c r="A31" s="20" t="s">
        <v>490</v>
      </c>
      <c r="B31" s="45">
        <v>7</v>
      </c>
      <c r="C31" s="21">
        <v>3</v>
      </c>
      <c r="D31" s="57">
        <v>3</v>
      </c>
      <c r="E31" s="25">
        <f t="shared" si="0"/>
        <v>0</v>
      </c>
      <c r="F31" s="21">
        <v>2</v>
      </c>
      <c r="G31" s="73">
        <v>2</v>
      </c>
      <c r="H31" s="29">
        <f t="shared" si="1"/>
        <v>0</v>
      </c>
      <c r="I31" s="21">
        <v>5</v>
      </c>
      <c r="J31" s="73">
        <v>11</v>
      </c>
      <c r="K31" s="29">
        <f t="shared" si="2"/>
        <v>6</v>
      </c>
      <c r="L31" s="60" t="s">
        <v>116</v>
      </c>
      <c r="M31" s="60" t="s">
        <v>33</v>
      </c>
      <c r="N31" s="60" t="s">
        <v>139</v>
      </c>
      <c r="O31" s="60" t="s">
        <v>44</v>
      </c>
      <c r="P31" s="60" t="s">
        <v>167</v>
      </c>
      <c r="Q31" s="60" t="s">
        <v>249</v>
      </c>
      <c r="R31" s="60" t="s">
        <v>202</v>
      </c>
    </row>
    <row r="32" spans="1:18" ht="72" x14ac:dyDescent="0.3">
      <c r="A32" s="5" t="s">
        <v>27</v>
      </c>
      <c r="B32" s="45">
        <v>57</v>
      </c>
      <c r="C32" s="21">
        <v>2</v>
      </c>
      <c r="D32" s="57">
        <v>1</v>
      </c>
      <c r="E32" s="25">
        <f t="shared" si="0"/>
        <v>-1</v>
      </c>
      <c r="F32" s="21">
        <v>1</v>
      </c>
      <c r="G32" s="73">
        <v>1</v>
      </c>
      <c r="H32" s="29">
        <f t="shared" si="1"/>
        <v>0</v>
      </c>
      <c r="I32" s="21">
        <v>1</v>
      </c>
      <c r="J32" s="73">
        <v>2</v>
      </c>
      <c r="K32" s="29">
        <f t="shared" si="2"/>
        <v>1</v>
      </c>
      <c r="L32" s="60" t="s">
        <v>222</v>
      </c>
      <c r="M32" s="60" t="s">
        <v>33</v>
      </c>
      <c r="N32" s="60" t="s">
        <v>56</v>
      </c>
      <c r="O32" s="60" t="s">
        <v>33</v>
      </c>
      <c r="P32" s="60" t="s">
        <v>35</v>
      </c>
      <c r="Q32" s="60" t="s">
        <v>250</v>
      </c>
      <c r="R32" s="60" t="s">
        <v>259</v>
      </c>
    </row>
    <row r="33" spans="1:18" ht="43.2" x14ac:dyDescent="0.3">
      <c r="A33" s="5" t="s">
        <v>28</v>
      </c>
      <c r="B33" s="45">
        <v>187</v>
      </c>
      <c r="C33" s="21">
        <v>44</v>
      </c>
      <c r="D33" s="57">
        <v>37</v>
      </c>
      <c r="E33" s="25">
        <f t="shared" si="0"/>
        <v>-7</v>
      </c>
      <c r="F33" s="21">
        <v>25</v>
      </c>
      <c r="G33" s="73">
        <v>22</v>
      </c>
      <c r="H33" s="29">
        <f t="shared" si="1"/>
        <v>-3</v>
      </c>
      <c r="I33" s="21">
        <v>46</v>
      </c>
      <c r="J33" s="73">
        <v>38</v>
      </c>
      <c r="K33" s="29">
        <f t="shared" si="2"/>
        <v>-8</v>
      </c>
      <c r="L33" s="60" t="s">
        <v>118</v>
      </c>
      <c r="M33" s="60" t="s">
        <v>33</v>
      </c>
      <c r="N33" s="60" t="s">
        <v>34</v>
      </c>
      <c r="O33" s="60" t="s">
        <v>239</v>
      </c>
      <c r="P33" s="60" t="s">
        <v>37</v>
      </c>
      <c r="Q33" s="60" t="s">
        <v>38</v>
      </c>
      <c r="R33" s="60" t="s">
        <v>39</v>
      </c>
    </row>
    <row r="34" spans="1:18" ht="57.6" x14ac:dyDescent="0.3">
      <c r="A34" s="5" t="s">
        <v>29</v>
      </c>
      <c r="B34" s="45">
        <v>65</v>
      </c>
      <c r="C34" s="21">
        <v>36</v>
      </c>
      <c r="D34" s="57">
        <v>29</v>
      </c>
      <c r="E34" s="25">
        <f t="shared" si="0"/>
        <v>-7</v>
      </c>
      <c r="F34" s="21">
        <v>25</v>
      </c>
      <c r="G34" s="73">
        <v>20</v>
      </c>
      <c r="H34" s="29">
        <f t="shared" si="1"/>
        <v>-5</v>
      </c>
      <c r="I34" s="21">
        <v>47</v>
      </c>
      <c r="J34" s="73">
        <v>45</v>
      </c>
      <c r="K34" s="29">
        <f t="shared" si="2"/>
        <v>-2</v>
      </c>
      <c r="L34" s="60" t="s">
        <v>119</v>
      </c>
      <c r="M34" s="60" t="s">
        <v>230</v>
      </c>
      <c r="N34" s="60" t="s">
        <v>45</v>
      </c>
      <c r="O34" s="60" t="s">
        <v>240</v>
      </c>
      <c r="P34" s="60" t="s">
        <v>169</v>
      </c>
      <c r="Q34" s="60" t="s">
        <v>185</v>
      </c>
      <c r="R34" s="60" t="s">
        <v>204</v>
      </c>
    </row>
    <row r="35" spans="1:18" ht="28.8" x14ac:dyDescent="0.3">
      <c r="A35" s="5" t="s">
        <v>30</v>
      </c>
      <c r="B35" s="45">
        <v>28</v>
      </c>
      <c r="C35" s="21">
        <v>9</v>
      </c>
      <c r="D35" s="57">
        <v>9</v>
      </c>
      <c r="E35" s="25">
        <f t="shared" si="0"/>
        <v>0</v>
      </c>
      <c r="F35" s="21">
        <v>6</v>
      </c>
      <c r="G35" s="73">
        <v>5</v>
      </c>
      <c r="H35" s="29">
        <f t="shared" si="1"/>
        <v>-1</v>
      </c>
      <c r="I35" s="21">
        <v>9</v>
      </c>
      <c r="J35" s="73">
        <v>8</v>
      </c>
      <c r="K35" s="29">
        <f t="shared" si="2"/>
        <v>-1</v>
      </c>
      <c r="L35" s="60" t="s">
        <v>120</v>
      </c>
      <c r="M35" s="60" t="s">
        <v>52</v>
      </c>
      <c r="N35" s="60" t="s">
        <v>146</v>
      </c>
      <c r="O35" s="60" t="s">
        <v>52</v>
      </c>
      <c r="P35" s="60" t="s">
        <v>170</v>
      </c>
      <c r="Q35" s="60" t="s">
        <v>251</v>
      </c>
      <c r="R35" s="60" t="s">
        <v>52</v>
      </c>
    </row>
    <row r="36" spans="1:18" ht="57.6" x14ac:dyDescent="0.3">
      <c r="A36" s="5" t="s">
        <v>31</v>
      </c>
      <c r="B36" s="45">
        <v>163</v>
      </c>
      <c r="C36" s="21">
        <v>46</v>
      </c>
      <c r="D36" s="57">
        <v>47</v>
      </c>
      <c r="E36" s="25">
        <f t="shared" si="0"/>
        <v>1</v>
      </c>
      <c r="F36" s="21">
        <v>26</v>
      </c>
      <c r="G36" s="73">
        <v>32</v>
      </c>
      <c r="H36" s="29">
        <f t="shared" si="1"/>
        <v>6</v>
      </c>
      <c r="I36" s="21">
        <v>58</v>
      </c>
      <c r="J36" s="73">
        <v>73</v>
      </c>
      <c r="K36" s="29">
        <f t="shared" si="2"/>
        <v>15</v>
      </c>
      <c r="L36" s="60" t="s">
        <v>121</v>
      </c>
      <c r="M36" s="60" t="s">
        <v>33</v>
      </c>
      <c r="N36" s="60" t="s">
        <v>121</v>
      </c>
      <c r="O36" s="60" t="s">
        <v>158</v>
      </c>
      <c r="P36" s="60" t="s">
        <v>35</v>
      </c>
      <c r="Q36" s="60" t="s">
        <v>252</v>
      </c>
      <c r="R36" s="60" t="s">
        <v>252</v>
      </c>
    </row>
    <row r="37" spans="1:18" ht="57.6" x14ac:dyDescent="0.3">
      <c r="A37" s="20" t="s">
        <v>32</v>
      </c>
      <c r="B37" s="45">
        <v>13</v>
      </c>
      <c r="C37" s="21">
        <v>0</v>
      </c>
      <c r="D37" s="57">
        <v>1</v>
      </c>
      <c r="E37" s="25">
        <f t="shared" si="0"/>
        <v>1</v>
      </c>
      <c r="F37" s="21">
        <v>0</v>
      </c>
      <c r="G37" s="73">
        <v>0</v>
      </c>
      <c r="H37" s="29">
        <f t="shared" si="1"/>
        <v>0</v>
      </c>
      <c r="I37" s="21">
        <v>0</v>
      </c>
      <c r="J37" s="73">
        <v>0</v>
      </c>
      <c r="K37" s="29">
        <f t="shared" si="2"/>
        <v>0</v>
      </c>
      <c r="L37" s="60" t="s">
        <v>223</v>
      </c>
      <c r="M37" s="60" t="s">
        <v>231</v>
      </c>
      <c r="N37" s="60" t="s">
        <v>231</v>
      </c>
      <c r="O37" s="60" t="s">
        <v>33</v>
      </c>
      <c r="P37" s="60" t="s">
        <v>35</v>
      </c>
      <c r="Q37" s="60" t="s">
        <v>35</v>
      </c>
      <c r="R37" s="60" t="s">
        <v>35</v>
      </c>
    </row>
    <row r="38" spans="1:18" x14ac:dyDescent="0.3">
      <c r="A38" s="26" t="s">
        <v>69</v>
      </c>
      <c r="B38" s="79">
        <f>SUM(B6:B37)</f>
        <v>3247</v>
      </c>
      <c r="C38" s="46" t="s">
        <v>502</v>
      </c>
      <c r="D38" s="74">
        <f>SUM(D6:D37)</f>
        <v>831</v>
      </c>
      <c r="E38" s="77">
        <f>831-958</f>
        <v>-127</v>
      </c>
      <c r="F38" s="53" t="s">
        <v>504</v>
      </c>
      <c r="G38" s="74">
        <f>SUM(G6:G37)</f>
        <v>535</v>
      </c>
      <c r="H38" s="39">
        <f>535-579</f>
        <v>-44</v>
      </c>
      <c r="I38" s="76" t="s">
        <v>506</v>
      </c>
      <c r="J38" s="75">
        <f>SUM(J6:J37)</f>
        <v>1160</v>
      </c>
      <c r="K38" s="29">
        <f>1160-1176</f>
        <v>-16</v>
      </c>
      <c r="L38" s="69"/>
      <c r="M38" s="69"/>
      <c r="N38" s="69"/>
      <c r="O38" s="69"/>
      <c r="P38" s="69"/>
      <c r="Q38" s="69"/>
      <c r="R38" s="69"/>
    </row>
    <row r="39" spans="1:18" x14ac:dyDescent="0.3">
      <c r="A39" s="26" t="s">
        <v>70</v>
      </c>
      <c r="B39" s="23"/>
      <c r="C39" s="38" t="s">
        <v>503</v>
      </c>
      <c r="D39" s="50">
        <f>SUM((D38/B46)*100)</f>
        <v>25.592854943024328</v>
      </c>
      <c r="E39" s="80">
        <v>-1.0999999999999999E-2</v>
      </c>
      <c r="F39" s="54" t="s">
        <v>505</v>
      </c>
      <c r="G39" s="50">
        <f>SUM((G38/B46)*100)</f>
        <v>16.476747767169694</v>
      </c>
      <c r="H39" s="82">
        <v>4.0000000000000001E-3</v>
      </c>
      <c r="I39" s="8"/>
      <c r="J39" s="8"/>
      <c r="K39" s="8"/>
      <c r="L39" s="1"/>
      <c r="M39" s="1"/>
      <c r="N39" s="1"/>
      <c r="O39" s="69"/>
      <c r="P39" s="1"/>
      <c r="Q39" s="1"/>
      <c r="R39" s="1"/>
    </row>
    <row r="40" spans="1:18" x14ac:dyDescent="0.3">
      <c r="A40" s="4"/>
      <c r="B40" s="4"/>
      <c r="C40" s="4"/>
      <c r="D40" s="4"/>
      <c r="E40" s="4"/>
      <c r="F40" s="42"/>
      <c r="G40" s="43"/>
      <c r="H40" s="43"/>
      <c r="I40" s="1"/>
      <c r="J40" s="1"/>
      <c r="K40" s="1"/>
      <c r="L40" s="1"/>
      <c r="M40" s="1"/>
      <c r="N40" s="1"/>
      <c r="O40" s="1"/>
      <c r="P40" s="1"/>
      <c r="Q40" s="1"/>
      <c r="R40" s="1"/>
    </row>
    <row r="41" spans="1:18" x14ac:dyDescent="0.3">
      <c r="A41" s="4" t="s">
        <v>491</v>
      </c>
      <c r="B41" s="4"/>
      <c r="C41" s="4"/>
      <c r="D41" s="4"/>
      <c r="E41" s="4"/>
      <c r="F41" s="42"/>
      <c r="G41" s="43"/>
      <c r="H41" s="43"/>
      <c r="I41" s="1"/>
      <c r="J41" s="1"/>
      <c r="K41" s="1"/>
      <c r="L41" s="1"/>
      <c r="M41" s="1"/>
      <c r="N41" s="1"/>
      <c r="O41" s="1"/>
      <c r="P41" s="1"/>
      <c r="Q41" s="1"/>
      <c r="R41" s="1"/>
    </row>
    <row r="42" spans="1:18" x14ac:dyDescent="0.3">
      <c r="A42" s="1" t="s">
        <v>492</v>
      </c>
      <c r="B42" s="4"/>
      <c r="C42" s="4"/>
      <c r="D42" s="4"/>
      <c r="E42" s="4"/>
      <c r="F42" s="42"/>
      <c r="G42" s="43"/>
      <c r="H42" s="43"/>
      <c r="I42" s="1"/>
      <c r="J42" s="1"/>
      <c r="K42" s="1"/>
      <c r="L42" s="1"/>
      <c r="M42" s="1"/>
      <c r="N42" s="1"/>
      <c r="O42" s="1"/>
      <c r="P42" s="1"/>
      <c r="Q42" s="1"/>
      <c r="R42" s="1"/>
    </row>
    <row r="43" spans="1:18" x14ac:dyDescent="0.3">
      <c r="A43" s="4"/>
      <c r="B43" s="4"/>
      <c r="C43" s="4"/>
      <c r="D43" s="4"/>
      <c r="E43" s="4"/>
      <c r="F43" s="4"/>
      <c r="G43" s="1"/>
      <c r="H43" s="1"/>
      <c r="I43" s="1"/>
      <c r="J43" s="1"/>
      <c r="K43" s="1"/>
      <c r="L43" s="1"/>
      <c r="M43" s="1"/>
      <c r="N43" s="1"/>
      <c r="O43" s="1"/>
      <c r="P43" s="1"/>
      <c r="Q43" s="1"/>
      <c r="R43" s="1"/>
    </row>
    <row r="44" spans="1:18" x14ac:dyDescent="0.3">
      <c r="A44" s="16" t="s">
        <v>68</v>
      </c>
      <c r="B44" s="16"/>
      <c r="C44" s="4"/>
      <c r="D44" s="4"/>
      <c r="E44" s="4"/>
      <c r="F44" s="4"/>
      <c r="G44" s="1"/>
      <c r="H44" s="1"/>
      <c r="I44" s="1"/>
      <c r="J44" s="1"/>
      <c r="K44" s="1"/>
      <c r="L44" s="1"/>
      <c r="M44" s="1"/>
      <c r="N44" s="1"/>
      <c r="O44" s="1"/>
      <c r="P44" s="1"/>
      <c r="Q44" s="1"/>
      <c r="R44" s="1"/>
    </row>
    <row r="45" spans="1:18" x14ac:dyDescent="0.3">
      <c r="A45" s="35">
        <v>44773</v>
      </c>
      <c r="B45" s="33">
        <v>3594</v>
      </c>
      <c r="C45" s="4"/>
      <c r="D45" s="4"/>
      <c r="E45" s="4"/>
      <c r="F45" s="4"/>
      <c r="G45" s="1"/>
      <c r="H45" s="1"/>
      <c r="I45" s="1"/>
      <c r="J45" s="1"/>
      <c r="K45" s="1"/>
      <c r="L45" s="1"/>
      <c r="M45" s="1"/>
      <c r="N45" s="1"/>
      <c r="O45" s="1"/>
      <c r="P45" s="1"/>
      <c r="Q45" s="1"/>
      <c r="R45" s="1"/>
    </row>
    <row r="46" spans="1:18" x14ac:dyDescent="0.3">
      <c r="A46" s="35">
        <v>45138</v>
      </c>
      <c r="B46" s="34">
        <v>3247</v>
      </c>
      <c r="C46" s="4"/>
      <c r="D46" s="4"/>
      <c r="E46" s="4"/>
      <c r="F46" s="4"/>
      <c r="G46" s="1"/>
      <c r="H46" s="1"/>
      <c r="I46" s="1"/>
      <c r="J46" s="1"/>
      <c r="K46" s="1"/>
      <c r="L46" s="2"/>
      <c r="M46" s="1"/>
      <c r="N46" s="1"/>
      <c r="O46" s="1"/>
      <c r="P46" s="1"/>
      <c r="Q46" s="1"/>
      <c r="R46" s="1"/>
    </row>
    <row r="47" spans="1:18" x14ac:dyDescent="0.3">
      <c r="A47" s="17" t="s">
        <v>71</v>
      </c>
      <c r="B47" s="22">
        <f>B46-B45</f>
        <v>-347</v>
      </c>
      <c r="C47" s="4"/>
      <c r="D47" s="4"/>
      <c r="E47" s="4"/>
      <c r="F47" s="4"/>
      <c r="G47" s="1"/>
      <c r="H47" s="1"/>
      <c r="I47" s="1"/>
      <c r="J47" s="1"/>
      <c r="K47" s="1"/>
      <c r="L47" s="2"/>
      <c r="M47" s="1"/>
      <c r="N47" s="1"/>
      <c r="O47" s="1"/>
      <c r="P47" s="1"/>
      <c r="Q47" s="1"/>
      <c r="R47" s="1"/>
    </row>
    <row r="48" spans="1:18" x14ac:dyDescent="0.3">
      <c r="A48" s="17" t="s">
        <v>72</v>
      </c>
      <c r="B48" s="27">
        <f>B47/B45*100</f>
        <v>-9.6549805230940446</v>
      </c>
      <c r="C48" s="4"/>
      <c r="D48" s="4"/>
      <c r="E48" s="4"/>
      <c r="F48" s="4"/>
      <c r="G48" s="1"/>
      <c r="H48" s="1"/>
      <c r="I48" s="1"/>
      <c r="J48" s="1"/>
      <c r="K48" s="1"/>
      <c r="L48" s="2"/>
      <c r="M48" s="1"/>
      <c r="N48" s="1"/>
      <c r="O48" s="1"/>
      <c r="P48" s="1"/>
      <c r="Q48" s="1"/>
      <c r="R48" s="1"/>
    </row>
    <row r="49" spans="1:18" x14ac:dyDescent="0.3">
      <c r="A49" s="16"/>
      <c r="B49" s="16"/>
      <c r="C49" s="4"/>
      <c r="D49" s="4"/>
      <c r="E49" s="4"/>
      <c r="F49" s="4"/>
      <c r="G49" s="1"/>
      <c r="H49" s="1"/>
      <c r="I49" s="1"/>
      <c r="J49" s="1"/>
      <c r="K49" s="1"/>
      <c r="L49" s="2"/>
      <c r="M49" s="1"/>
      <c r="N49" s="1"/>
      <c r="O49" s="1"/>
      <c r="P49" s="1"/>
      <c r="Q49" s="1"/>
      <c r="R49" s="1"/>
    </row>
    <row r="50" spans="1:18" x14ac:dyDescent="0.3">
      <c r="A50" s="4"/>
      <c r="B50" s="4"/>
      <c r="C50" s="4"/>
      <c r="D50" s="4"/>
      <c r="E50" s="4"/>
      <c r="F50" s="4"/>
      <c r="G50" s="1"/>
      <c r="H50" s="1"/>
      <c r="I50" s="1"/>
      <c r="J50" s="1"/>
      <c r="K50" s="1"/>
      <c r="L50" s="2"/>
      <c r="M50" s="1"/>
      <c r="N50" s="1"/>
      <c r="O50" s="1"/>
      <c r="P50" s="1"/>
      <c r="Q50" s="1"/>
      <c r="R50" s="1"/>
    </row>
    <row r="51" spans="1:18" x14ac:dyDescent="0.3">
      <c r="A51" s="4"/>
      <c r="B51" s="4"/>
      <c r="C51" s="4"/>
      <c r="D51" s="4"/>
      <c r="E51" s="4"/>
      <c r="F51" s="4"/>
      <c r="G51" s="1"/>
      <c r="H51" s="1"/>
      <c r="I51" s="1"/>
      <c r="J51" s="1"/>
      <c r="K51" s="1"/>
      <c r="L51" s="2"/>
      <c r="M51" s="1"/>
      <c r="N51" s="1"/>
      <c r="O51" s="1"/>
      <c r="P51" s="1"/>
      <c r="Q51" s="1"/>
      <c r="R51" s="1"/>
    </row>
    <row r="52" spans="1:18" x14ac:dyDescent="0.3">
      <c r="A52" s="4"/>
      <c r="B52" s="4"/>
      <c r="C52" s="4"/>
      <c r="D52" s="4"/>
      <c r="E52" s="4"/>
      <c r="F52" s="4"/>
      <c r="G52" s="1"/>
      <c r="H52" s="1"/>
      <c r="I52" s="1"/>
      <c r="J52" s="1"/>
      <c r="K52" s="1"/>
      <c r="L52" s="2"/>
      <c r="M52" s="1"/>
      <c r="N52" s="1"/>
      <c r="O52" s="1"/>
      <c r="P52" s="1"/>
      <c r="Q52" s="1"/>
      <c r="R52" s="1"/>
    </row>
  </sheetData>
  <mergeCells count="2">
    <mergeCell ref="C3:E3"/>
    <mergeCell ref="I3:K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165E4-8A91-4D12-A2AC-0B10BA0805AD}">
  <dimension ref="A1:C28"/>
  <sheetViews>
    <sheetView workbookViewId="0">
      <selection activeCell="J12" sqref="J12"/>
    </sheetView>
  </sheetViews>
  <sheetFormatPr defaultRowHeight="14.4" x14ac:dyDescent="0.3"/>
  <cols>
    <col min="1" max="1" width="30" customWidth="1"/>
    <col min="2" max="2" width="28.44140625" customWidth="1"/>
    <col min="3" max="3" width="19.109375" customWidth="1"/>
    <col min="4" max="4" width="25.6640625" customWidth="1"/>
  </cols>
  <sheetData>
    <row r="1" spans="1:3" x14ac:dyDescent="0.3">
      <c r="A1" s="40" t="s">
        <v>86</v>
      </c>
    </row>
    <row r="4" spans="1:3" x14ac:dyDescent="0.3">
      <c r="B4" t="s">
        <v>90</v>
      </c>
      <c r="C4" t="s">
        <v>91</v>
      </c>
    </row>
    <row r="5" spans="1:3" x14ac:dyDescent="0.3">
      <c r="A5" t="s">
        <v>87</v>
      </c>
      <c r="B5">
        <v>37</v>
      </c>
      <c r="C5">
        <v>17</v>
      </c>
    </row>
    <row r="6" spans="1:3" x14ac:dyDescent="0.3">
      <c r="A6" t="s">
        <v>88</v>
      </c>
      <c r="B6" s="41">
        <v>-39</v>
      </c>
      <c r="C6" s="41">
        <v>-61</v>
      </c>
    </row>
    <row r="7" spans="1:3" x14ac:dyDescent="0.3">
      <c r="A7" t="s">
        <v>89</v>
      </c>
      <c r="B7" s="41">
        <f>B6+B5</f>
        <v>-2</v>
      </c>
      <c r="C7" s="41">
        <f>C6+C5</f>
        <v>-44</v>
      </c>
    </row>
    <row r="27" spans="1:2" x14ac:dyDescent="0.3">
      <c r="A27" s="41"/>
    </row>
    <row r="28" spans="1:2" x14ac:dyDescent="0.3">
      <c r="B28" s="41"/>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779-DAB5-4CF6-B64B-A1AAE54E870F}">
  <dimension ref="A1:K40"/>
  <sheetViews>
    <sheetView zoomScale="80" zoomScaleNormal="80" workbookViewId="0">
      <pane xSplit="1" topLeftCell="B1" activePane="topRight" state="frozen"/>
      <selection pane="topRight" activeCell="E33" sqref="E33"/>
    </sheetView>
  </sheetViews>
  <sheetFormatPr defaultRowHeight="14.4" x14ac:dyDescent="0.3"/>
  <cols>
    <col min="1" max="1" width="21.6640625" customWidth="1"/>
    <col min="2" max="2" width="49.21875" customWidth="1"/>
    <col min="3" max="3" width="46.33203125" customWidth="1"/>
    <col min="4" max="4" width="45.33203125" customWidth="1"/>
    <col min="5" max="5" width="44.6640625" customWidth="1"/>
    <col min="6" max="6" width="41.77734375" customWidth="1"/>
    <col min="7" max="7" width="39.44140625" customWidth="1"/>
    <col min="8" max="8" width="37.44140625" customWidth="1"/>
    <col min="9" max="9" width="38.21875" customWidth="1"/>
    <col min="10" max="10" width="34.6640625" customWidth="1"/>
    <col min="11" max="11" width="36.44140625" customWidth="1"/>
  </cols>
  <sheetData>
    <row r="1" spans="1:11" ht="21" x14ac:dyDescent="0.4">
      <c r="A1" s="36" t="s">
        <v>471</v>
      </c>
      <c r="B1" s="36"/>
      <c r="C1" s="4"/>
      <c r="D1" s="4"/>
      <c r="E1" s="4"/>
    </row>
    <row r="2" spans="1:11" ht="15" thickBot="1" x14ac:dyDescent="0.35"/>
    <row r="3" spans="1:11" ht="130.19999999999999" thickBot="1" x14ac:dyDescent="0.35">
      <c r="A3" s="5" t="s">
        <v>0</v>
      </c>
      <c r="B3" s="67" t="s">
        <v>260</v>
      </c>
      <c r="C3" s="67" t="s">
        <v>261</v>
      </c>
      <c r="D3" s="67" t="s">
        <v>262</v>
      </c>
      <c r="E3" s="67" t="s">
        <v>263</v>
      </c>
      <c r="F3" s="67" t="s">
        <v>264</v>
      </c>
      <c r="G3" s="67" t="s">
        <v>265</v>
      </c>
      <c r="H3" s="67" t="s">
        <v>266</v>
      </c>
      <c r="I3" s="67" t="s">
        <v>267</v>
      </c>
      <c r="J3" s="67" t="s">
        <v>268</v>
      </c>
      <c r="K3" s="67" t="s">
        <v>269</v>
      </c>
    </row>
    <row r="4" spans="1:11" ht="172.8" x14ac:dyDescent="0.3">
      <c r="A4" s="20" t="s">
        <v>1</v>
      </c>
      <c r="B4" s="60" t="s">
        <v>35</v>
      </c>
      <c r="C4" s="60"/>
      <c r="D4" s="60" t="s">
        <v>270</v>
      </c>
      <c r="E4" s="60" t="s">
        <v>271</v>
      </c>
      <c r="F4" s="60" t="s">
        <v>272</v>
      </c>
      <c r="G4" s="60" t="s">
        <v>273</v>
      </c>
      <c r="H4" s="60" t="s">
        <v>274</v>
      </c>
      <c r="I4" s="60" t="s">
        <v>275</v>
      </c>
      <c r="J4" s="60" t="s">
        <v>276</v>
      </c>
      <c r="K4" s="60" t="s">
        <v>277</v>
      </c>
    </row>
    <row r="5" spans="1:11" ht="201.6" x14ac:dyDescent="0.3">
      <c r="A5" s="20" t="s">
        <v>2</v>
      </c>
      <c r="B5" s="60" t="s">
        <v>35</v>
      </c>
      <c r="C5" s="60"/>
      <c r="D5" s="60" t="s">
        <v>278</v>
      </c>
      <c r="E5" s="60" t="s">
        <v>279</v>
      </c>
      <c r="F5" s="60" t="s">
        <v>35</v>
      </c>
      <c r="G5" s="60" t="s">
        <v>280</v>
      </c>
      <c r="H5" s="60" t="s">
        <v>281</v>
      </c>
      <c r="I5" s="60" t="s">
        <v>282</v>
      </c>
      <c r="J5" s="60" t="s">
        <v>283</v>
      </c>
      <c r="K5" s="60" t="s">
        <v>284</v>
      </c>
    </row>
    <row r="6" spans="1:11" x14ac:dyDescent="0.3">
      <c r="A6" s="20" t="s">
        <v>3</v>
      </c>
      <c r="B6" s="62"/>
      <c r="C6" s="62"/>
      <c r="D6" s="62"/>
      <c r="E6" s="62"/>
      <c r="F6" s="62"/>
      <c r="G6" s="62"/>
      <c r="H6" s="62"/>
      <c r="I6" s="62"/>
      <c r="J6" s="62"/>
      <c r="K6" s="62"/>
    </row>
    <row r="7" spans="1:11" ht="57.6" x14ac:dyDescent="0.3">
      <c r="A7" s="20" t="s">
        <v>4</v>
      </c>
      <c r="B7" s="60" t="s">
        <v>35</v>
      </c>
      <c r="C7" s="60" t="s">
        <v>50</v>
      </c>
      <c r="D7" s="60" t="s">
        <v>285</v>
      </c>
      <c r="E7" s="60" t="s">
        <v>286</v>
      </c>
      <c r="F7" s="60" t="s">
        <v>287</v>
      </c>
      <c r="G7" s="60" t="s">
        <v>288</v>
      </c>
      <c r="H7" s="60" t="s">
        <v>289</v>
      </c>
      <c r="I7" s="60" t="s">
        <v>290</v>
      </c>
      <c r="J7" s="60" t="s">
        <v>291</v>
      </c>
      <c r="K7" s="60" t="s">
        <v>292</v>
      </c>
    </row>
    <row r="8" spans="1:11" ht="72" x14ac:dyDescent="0.3">
      <c r="A8" s="5" t="s">
        <v>5</v>
      </c>
      <c r="B8" s="60" t="s">
        <v>35</v>
      </c>
      <c r="C8" s="60"/>
      <c r="D8" s="60" t="s">
        <v>293</v>
      </c>
      <c r="E8" s="60" t="s">
        <v>294</v>
      </c>
      <c r="F8" s="60" t="s">
        <v>35</v>
      </c>
      <c r="G8" s="60" t="s">
        <v>295</v>
      </c>
      <c r="H8" s="60" t="s">
        <v>296</v>
      </c>
      <c r="I8" s="60" t="s">
        <v>297</v>
      </c>
      <c r="J8" s="60" t="s">
        <v>298</v>
      </c>
      <c r="K8" s="60" t="s">
        <v>51</v>
      </c>
    </row>
    <row r="9" spans="1:11" ht="216" x14ac:dyDescent="0.3">
      <c r="A9" s="5" t="s">
        <v>6</v>
      </c>
      <c r="B9" s="60" t="s">
        <v>299</v>
      </c>
      <c r="C9" s="60"/>
      <c r="D9" s="60" t="s">
        <v>300</v>
      </c>
      <c r="E9" s="60" t="s">
        <v>301</v>
      </c>
      <c r="F9" s="60" t="s">
        <v>302</v>
      </c>
      <c r="G9" s="60" t="s">
        <v>303</v>
      </c>
      <c r="H9" s="60" t="s">
        <v>304</v>
      </c>
      <c r="I9" s="60" t="s">
        <v>305</v>
      </c>
      <c r="J9" s="60" t="s">
        <v>306</v>
      </c>
      <c r="K9" s="71"/>
    </row>
    <row r="10" spans="1:11" ht="57.6" x14ac:dyDescent="0.3">
      <c r="A10" s="5" t="s">
        <v>7</v>
      </c>
      <c r="B10" s="60" t="s">
        <v>307</v>
      </c>
      <c r="C10" s="60" t="s">
        <v>308</v>
      </c>
      <c r="D10" s="60" t="s">
        <v>309</v>
      </c>
      <c r="E10" s="60" t="s">
        <v>310</v>
      </c>
      <c r="F10" s="60" t="s">
        <v>311</v>
      </c>
      <c r="G10" s="60" t="s">
        <v>81</v>
      </c>
      <c r="H10" s="60" t="s">
        <v>312</v>
      </c>
      <c r="I10" s="60" t="s">
        <v>313</v>
      </c>
      <c r="J10" s="60"/>
      <c r="K10" s="71"/>
    </row>
    <row r="11" spans="1:11" ht="57.6" x14ac:dyDescent="0.3">
      <c r="A11" s="20" t="s">
        <v>8</v>
      </c>
      <c r="B11" s="60" t="s">
        <v>80</v>
      </c>
      <c r="C11" s="60" t="s">
        <v>80</v>
      </c>
      <c r="D11" s="60" t="s">
        <v>314</v>
      </c>
      <c r="E11" s="60" t="s">
        <v>315</v>
      </c>
      <c r="F11" s="60" t="s">
        <v>316</v>
      </c>
      <c r="G11" s="60" t="s">
        <v>317</v>
      </c>
      <c r="H11" s="60" t="s">
        <v>318</v>
      </c>
      <c r="I11" s="60" t="s">
        <v>319</v>
      </c>
      <c r="J11" s="60" t="s">
        <v>320</v>
      </c>
      <c r="K11" s="71"/>
    </row>
    <row r="12" spans="1:11" ht="144" x14ac:dyDescent="0.3">
      <c r="A12" s="20" t="s">
        <v>9</v>
      </c>
      <c r="B12" s="60" t="s">
        <v>321</v>
      </c>
      <c r="C12" s="60" t="s">
        <v>50</v>
      </c>
      <c r="D12" s="60" t="s">
        <v>322</v>
      </c>
      <c r="E12" s="60" t="s">
        <v>323</v>
      </c>
      <c r="F12" s="60" t="s">
        <v>324</v>
      </c>
      <c r="G12" s="60" t="s">
        <v>325</v>
      </c>
      <c r="H12" s="60" t="s">
        <v>326</v>
      </c>
      <c r="I12" s="60" t="s">
        <v>327</v>
      </c>
      <c r="J12" s="60" t="s">
        <v>328</v>
      </c>
      <c r="K12" s="60" t="s">
        <v>329</v>
      </c>
    </row>
    <row r="13" spans="1:11" x14ac:dyDescent="0.3">
      <c r="A13" s="20" t="s">
        <v>10</v>
      </c>
      <c r="B13" s="62"/>
      <c r="C13" s="62"/>
      <c r="D13" s="62"/>
      <c r="E13" s="62"/>
      <c r="F13" s="62"/>
      <c r="G13" s="62"/>
      <c r="H13" s="62"/>
      <c r="I13" s="62"/>
      <c r="J13" s="62"/>
      <c r="K13" s="62"/>
    </row>
    <row r="14" spans="1:11" ht="72" x14ac:dyDescent="0.3">
      <c r="A14" s="20" t="s">
        <v>11</v>
      </c>
      <c r="B14" s="60" t="s">
        <v>50</v>
      </c>
      <c r="C14" s="60"/>
      <c r="D14" s="60" t="s">
        <v>330</v>
      </c>
      <c r="E14" s="60" t="s">
        <v>331</v>
      </c>
      <c r="F14" s="60" t="s">
        <v>332</v>
      </c>
      <c r="G14" s="60" t="s">
        <v>333</v>
      </c>
      <c r="H14" s="60" t="s">
        <v>334</v>
      </c>
      <c r="I14" s="60" t="s">
        <v>335</v>
      </c>
      <c r="J14" s="60" t="s">
        <v>336</v>
      </c>
      <c r="K14" s="60" t="s">
        <v>35</v>
      </c>
    </row>
    <row r="15" spans="1:11" ht="115.2" x14ac:dyDescent="0.3">
      <c r="A15" s="20" t="s">
        <v>12</v>
      </c>
      <c r="B15" s="60" t="s">
        <v>35</v>
      </c>
      <c r="C15" s="60" t="s">
        <v>50</v>
      </c>
      <c r="D15" s="60" t="s">
        <v>337</v>
      </c>
      <c r="E15" s="60" t="s">
        <v>82</v>
      </c>
      <c r="F15" s="60" t="s">
        <v>338</v>
      </c>
      <c r="G15" s="60" t="s">
        <v>339</v>
      </c>
      <c r="H15" s="60" t="s">
        <v>340</v>
      </c>
      <c r="I15" s="60" t="s">
        <v>341</v>
      </c>
      <c r="J15" s="60" t="s">
        <v>342</v>
      </c>
      <c r="K15" s="60" t="s">
        <v>35</v>
      </c>
    </row>
    <row r="16" spans="1:11" ht="43.2" x14ac:dyDescent="0.3">
      <c r="A16" s="20" t="s">
        <v>13</v>
      </c>
      <c r="B16" s="60" t="s">
        <v>49</v>
      </c>
      <c r="C16" s="60"/>
      <c r="D16" s="60" t="s">
        <v>343</v>
      </c>
      <c r="E16" s="60" t="s">
        <v>344</v>
      </c>
      <c r="F16" s="60" t="s">
        <v>345</v>
      </c>
      <c r="G16" s="60" t="s">
        <v>346</v>
      </c>
      <c r="H16" s="60" t="s">
        <v>347</v>
      </c>
      <c r="I16" s="60" t="s">
        <v>348</v>
      </c>
      <c r="J16" s="60" t="s">
        <v>349</v>
      </c>
      <c r="K16" s="60" t="s">
        <v>51</v>
      </c>
    </row>
    <row r="17" spans="1:11" ht="158.4" x14ac:dyDescent="0.3">
      <c r="A17" s="20" t="s">
        <v>14</v>
      </c>
      <c r="B17" s="60" t="s">
        <v>35</v>
      </c>
      <c r="C17" s="60"/>
      <c r="D17" s="60" t="s">
        <v>350</v>
      </c>
      <c r="E17" s="60" t="s">
        <v>351</v>
      </c>
      <c r="F17" s="60" t="s">
        <v>352</v>
      </c>
      <c r="G17" s="60" t="s">
        <v>353</v>
      </c>
      <c r="H17" s="60" t="s">
        <v>354</v>
      </c>
      <c r="I17" s="60" t="s">
        <v>355</v>
      </c>
      <c r="J17" s="60" t="s">
        <v>356</v>
      </c>
      <c r="K17" s="60"/>
    </row>
    <row r="18" spans="1:11" ht="57.6" x14ac:dyDescent="0.3">
      <c r="A18" s="20" t="s">
        <v>15</v>
      </c>
      <c r="B18" s="60" t="s">
        <v>357</v>
      </c>
      <c r="C18" s="60"/>
      <c r="D18" s="60" t="s">
        <v>358</v>
      </c>
      <c r="E18" s="60" t="s">
        <v>359</v>
      </c>
      <c r="F18" s="60" t="s">
        <v>360</v>
      </c>
      <c r="G18" s="60" t="s">
        <v>361</v>
      </c>
      <c r="H18" s="60" t="s">
        <v>362</v>
      </c>
      <c r="I18" s="60" t="s">
        <v>363</v>
      </c>
      <c r="J18" s="60" t="s">
        <v>364</v>
      </c>
      <c r="K18" s="60" t="s">
        <v>365</v>
      </c>
    </row>
    <row r="19" spans="1:11" ht="216" x14ac:dyDescent="0.3">
      <c r="A19" s="20" t="s">
        <v>16</v>
      </c>
      <c r="B19" s="60" t="s">
        <v>35</v>
      </c>
      <c r="C19" s="60" t="s">
        <v>50</v>
      </c>
      <c r="D19" s="60" t="s">
        <v>366</v>
      </c>
      <c r="E19" s="60" t="s">
        <v>367</v>
      </c>
      <c r="F19" s="60" t="s">
        <v>368</v>
      </c>
      <c r="G19" s="60" t="s">
        <v>369</v>
      </c>
      <c r="H19" s="60" t="s">
        <v>370</v>
      </c>
      <c r="I19" s="60" t="s">
        <v>371</v>
      </c>
      <c r="J19" s="60" t="s">
        <v>372</v>
      </c>
      <c r="K19" s="60" t="s">
        <v>373</v>
      </c>
    </row>
    <row r="20" spans="1:11" ht="129.6" x14ac:dyDescent="0.3">
      <c r="A20" s="20" t="s">
        <v>17</v>
      </c>
      <c r="B20" s="60" t="s">
        <v>374</v>
      </c>
      <c r="C20" s="60" t="s">
        <v>375</v>
      </c>
      <c r="D20" s="60" t="s">
        <v>376</v>
      </c>
      <c r="E20" s="60" t="s">
        <v>377</v>
      </c>
      <c r="F20" s="60" t="s">
        <v>378</v>
      </c>
      <c r="G20" s="60" t="s">
        <v>379</v>
      </c>
      <c r="H20" s="60" t="s">
        <v>380</v>
      </c>
      <c r="I20" s="60" t="s">
        <v>381</v>
      </c>
      <c r="J20" s="60" t="s">
        <v>382</v>
      </c>
      <c r="K20" s="60" t="s">
        <v>383</v>
      </c>
    </row>
    <row r="21" spans="1:11" x14ac:dyDescent="0.3">
      <c r="A21" s="20" t="s">
        <v>18</v>
      </c>
      <c r="B21" s="62"/>
      <c r="C21" s="62"/>
      <c r="D21" s="62"/>
      <c r="E21" s="62"/>
      <c r="F21" s="62"/>
      <c r="G21" s="62"/>
      <c r="H21" s="62"/>
      <c r="I21" s="62"/>
      <c r="J21" s="62"/>
      <c r="K21" s="62"/>
    </row>
    <row r="22" spans="1:11" ht="72" x14ac:dyDescent="0.3">
      <c r="A22" s="20" t="s">
        <v>19</v>
      </c>
      <c r="B22" s="60" t="s">
        <v>35</v>
      </c>
      <c r="C22" s="60"/>
      <c r="D22" s="60" t="s">
        <v>384</v>
      </c>
      <c r="E22" s="60" t="s">
        <v>385</v>
      </c>
      <c r="F22" s="60" t="s">
        <v>35</v>
      </c>
      <c r="G22" s="60" t="s">
        <v>386</v>
      </c>
      <c r="H22" s="60" t="s">
        <v>387</v>
      </c>
      <c r="I22" s="60" t="s">
        <v>388</v>
      </c>
      <c r="J22" s="60" t="s">
        <v>389</v>
      </c>
      <c r="K22" s="60" t="s">
        <v>35</v>
      </c>
    </row>
    <row r="23" spans="1:11" x14ac:dyDescent="0.3">
      <c r="A23" s="20" t="s">
        <v>20</v>
      </c>
      <c r="B23" s="62"/>
      <c r="C23" s="62"/>
      <c r="D23" s="62"/>
      <c r="E23" s="62"/>
      <c r="F23" s="62"/>
      <c r="G23" s="62"/>
      <c r="H23" s="62"/>
      <c r="I23" s="62"/>
      <c r="J23" s="62"/>
      <c r="K23" s="62"/>
    </row>
    <row r="24" spans="1:11" ht="57.6" x14ac:dyDescent="0.3">
      <c r="A24" s="20" t="s">
        <v>21</v>
      </c>
      <c r="B24" s="60" t="s">
        <v>35</v>
      </c>
      <c r="C24" s="60"/>
      <c r="D24" s="60" t="s">
        <v>390</v>
      </c>
      <c r="E24" s="60" t="s">
        <v>391</v>
      </c>
      <c r="F24" s="60" t="s">
        <v>83</v>
      </c>
      <c r="G24" s="60" t="s">
        <v>392</v>
      </c>
      <c r="H24" s="60" t="s">
        <v>393</v>
      </c>
      <c r="I24" s="60" t="s">
        <v>394</v>
      </c>
      <c r="J24" s="60" t="s">
        <v>395</v>
      </c>
      <c r="K24" s="60" t="s">
        <v>35</v>
      </c>
    </row>
    <row r="25" spans="1:11" ht="129.6" x14ac:dyDescent="0.3">
      <c r="A25" s="20" t="s">
        <v>22</v>
      </c>
      <c r="B25" s="60" t="s">
        <v>35</v>
      </c>
      <c r="C25" s="60"/>
      <c r="D25" s="60" t="s">
        <v>35</v>
      </c>
      <c r="E25" s="60" t="s">
        <v>396</v>
      </c>
      <c r="F25" s="60" t="s">
        <v>397</v>
      </c>
      <c r="G25" s="60" t="s">
        <v>398</v>
      </c>
      <c r="H25" s="60" t="s">
        <v>399</v>
      </c>
      <c r="I25" s="60" t="s">
        <v>400</v>
      </c>
      <c r="J25" s="60" t="s">
        <v>401</v>
      </c>
      <c r="K25" s="60"/>
    </row>
    <row r="26" spans="1:11" ht="409.6" x14ac:dyDescent="0.3">
      <c r="A26" s="20" t="s">
        <v>23</v>
      </c>
      <c r="B26" s="60" t="s">
        <v>402</v>
      </c>
      <c r="C26" s="60" t="s">
        <v>308</v>
      </c>
      <c r="D26" s="60" t="s">
        <v>403</v>
      </c>
      <c r="E26" s="60" t="s">
        <v>404</v>
      </c>
      <c r="F26" s="60" t="s">
        <v>405</v>
      </c>
      <c r="G26" s="60" t="s">
        <v>406</v>
      </c>
      <c r="H26" s="60" t="s">
        <v>407</v>
      </c>
      <c r="I26" s="60" t="s">
        <v>408</v>
      </c>
      <c r="J26" s="60" t="s">
        <v>409</v>
      </c>
      <c r="K26" s="60"/>
    </row>
    <row r="27" spans="1:11" ht="216" x14ac:dyDescent="0.3">
      <c r="A27" s="20" t="s">
        <v>24</v>
      </c>
      <c r="B27" s="60" t="s">
        <v>410</v>
      </c>
      <c r="C27" s="60"/>
      <c r="D27" s="60" t="s">
        <v>411</v>
      </c>
      <c r="E27" s="60" t="s">
        <v>412</v>
      </c>
      <c r="F27" s="60" t="s">
        <v>413</v>
      </c>
      <c r="G27" s="60" t="s">
        <v>414</v>
      </c>
      <c r="H27" s="60" t="s">
        <v>415</v>
      </c>
      <c r="I27" s="60" t="s">
        <v>416</v>
      </c>
      <c r="J27" s="60" t="s">
        <v>417</v>
      </c>
      <c r="K27" s="60" t="s">
        <v>35</v>
      </c>
    </row>
    <row r="28" spans="1:11" ht="144" x14ac:dyDescent="0.3">
      <c r="A28" s="20" t="s">
        <v>25</v>
      </c>
      <c r="B28" s="60" t="s">
        <v>418</v>
      </c>
      <c r="C28" s="60"/>
      <c r="D28" s="60" t="s">
        <v>419</v>
      </c>
      <c r="E28" s="60" t="s">
        <v>420</v>
      </c>
      <c r="F28" s="60" t="s">
        <v>421</v>
      </c>
      <c r="G28" s="60" t="s">
        <v>422</v>
      </c>
      <c r="H28" s="60" t="s">
        <v>423</v>
      </c>
      <c r="I28" s="60" t="s">
        <v>424</v>
      </c>
      <c r="J28" s="60" t="s">
        <v>425</v>
      </c>
      <c r="K28" s="60"/>
    </row>
    <row r="29" spans="1:11" ht="86.4" x14ac:dyDescent="0.3">
      <c r="A29" s="20" t="s">
        <v>26</v>
      </c>
      <c r="B29" s="60" t="s">
        <v>35</v>
      </c>
      <c r="C29" s="60"/>
      <c r="D29" s="60" t="s">
        <v>426</v>
      </c>
      <c r="E29" s="60" t="s">
        <v>427</v>
      </c>
      <c r="F29" s="60" t="s">
        <v>428</v>
      </c>
      <c r="G29" s="60" t="s">
        <v>429</v>
      </c>
      <c r="H29" s="60" t="s">
        <v>430</v>
      </c>
      <c r="I29" s="60" t="s">
        <v>431</v>
      </c>
      <c r="J29" s="60" t="s">
        <v>432</v>
      </c>
      <c r="K29" s="60"/>
    </row>
    <row r="30" spans="1:11" ht="72" x14ac:dyDescent="0.3">
      <c r="A30" s="5" t="s">
        <v>27</v>
      </c>
      <c r="B30" s="60" t="s">
        <v>433</v>
      </c>
      <c r="C30" s="60"/>
      <c r="D30" s="60" t="s">
        <v>434</v>
      </c>
      <c r="E30" s="60" t="s">
        <v>435</v>
      </c>
      <c r="F30" s="60" t="s">
        <v>436</v>
      </c>
      <c r="G30" s="60" t="s">
        <v>437</v>
      </c>
      <c r="H30" s="60" t="s">
        <v>50</v>
      </c>
      <c r="I30" s="60" t="s">
        <v>438</v>
      </c>
      <c r="J30" s="60" t="s">
        <v>439</v>
      </c>
      <c r="K30" s="60"/>
    </row>
    <row r="31" spans="1:11" ht="57.6" x14ac:dyDescent="0.3">
      <c r="A31" s="5" t="s">
        <v>28</v>
      </c>
      <c r="B31" s="60" t="s">
        <v>35</v>
      </c>
      <c r="C31" s="60"/>
      <c r="D31" s="60" t="s">
        <v>84</v>
      </c>
      <c r="E31" s="60" t="s">
        <v>440</v>
      </c>
      <c r="F31" s="60" t="s">
        <v>50</v>
      </c>
      <c r="G31" s="60" t="s">
        <v>441</v>
      </c>
      <c r="H31" s="60" t="s">
        <v>442</v>
      </c>
      <c r="I31" s="60" t="s">
        <v>443</v>
      </c>
      <c r="J31" s="60" t="s">
        <v>444</v>
      </c>
      <c r="K31" s="60" t="s">
        <v>35</v>
      </c>
    </row>
    <row r="32" spans="1:11" ht="100.8" x14ac:dyDescent="0.3">
      <c r="A32" s="5" t="s">
        <v>29</v>
      </c>
      <c r="B32" s="60" t="s">
        <v>35</v>
      </c>
      <c r="C32" s="60" t="s">
        <v>85</v>
      </c>
      <c r="D32" s="60" t="s">
        <v>445</v>
      </c>
      <c r="E32" s="60" t="s">
        <v>446</v>
      </c>
      <c r="F32" s="60" t="s">
        <v>447</v>
      </c>
      <c r="G32" s="60" t="s">
        <v>448</v>
      </c>
      <c r="H32" s="60" t="s">
        <v>449</v>
      </c>
      <c r="I32" s="60" t="s">
        <v>450</v>
      </c>
      <c r="J32" s="60" t="s">
        <v>451</v>
      </c>
      <c r="K32" s="60" t="s">
        <v>452</v>
      </c>
    </row>
    <row r="33" spans="1:11" ht="115.2" x14ac:dyDescent="0.3">
      <c r="A33" s="5" t="s">
        <v>30</v>
      </c>
      <c r="B33" s="60" t="s">
        <v>85</v>
      </c>
      <c r="C33" s="60"/>
      <c r="D33" s="60" t="s">
        <v>453</v>
      </c>
      <c r="E33" s="60" t="s">
        <v>454</v>
      </c>
      <c r="F33" s="60" t="s">
        <v>455</v>
      </c>
      <c r="G33" s="60" t="s">
        <v>456</v>
      </c>
      <c r="H33" s="60" t="s">
        <v>457</v>
      </c>
      <c r="I33" s="60" t="s">
        <v>458</v>
      </c>
      <c r="J33" s="60" t="s">
        <v>459</v>
      </c>
      <c r="K33" s="60" t="s">
        <v>170</v>
      </c>
    </row>
    <row r="34" spans="1:11" ht="86.4" x14ac:dyDescent="0.3">
      <c r="A34" s="5" t="s">
        <v>31</v>
      </c>
      <c r="B34" s="60" t="s">
        <v>35</v>
      </c>
      <c r="C34" s="60"/>
      <c r="D34" s="60" t="s">
        <v>460</v>
      </c>
      <c r="E34" s="60" t="s">
        <v>461</v>
      </c>
      <c r="F34" s="60" t="s">
        <v>35</v>
      </c>
      <c r="G34" s="60">
        <v>6.3</v>
      </c>
      <c r="H34" s="60" t="s">
        <v>35</v>
      </c>
      <c r="I34" s="60" t="s">
        <v>462</v>
      </c>
      <c r="J34" s="60" t="s">
        <v>463</v>
      </c>
      <c r="K34" s="60" t="s">
        <v>35</v>
      </c>
    </row>
    <row r="35" spans="1:11" ht="144" x14ac:dyDescent="0.3">
      <c r="A35" s="20" t="s">
        <v>32</v>
      </c>
      <c r="B35" s="60" t="s">
        <v>51</v>
      </c>
      <c r="C35" s="60"/>
      <c r="D35" s="60" t="s">
        <v>464</v>
      </c>
      <c r="E35" s="60" t="s">
        <v>465</v>
      </c>
      <c r="F35" s="60" t="s">
        <v>466</v>
      </c>
      <c r="G35" s="60" t="s">
        <v>467</v>
      </c>
      <c r="H35" s="60" t="s">
        <v>468</v>
      </c>
      <c r="I35" s="60" t="s">
        <v>469</v>
      </c>
      <c r="J35" s="60" t="s">
        <v>470</v>
      </c>
      <c r="K35" s="60" t="s">
        <v>51</v>
      </c>
    </row>
    <row r="36" spans="1:11" x14ac:dyDescent="0.3">
      <c r="B36" s="69"/>
      <c r="C36" s="69"/>
      <c r="D36" s="69"/>
      <c r="E36" s="69"/>
      <c r="F36" s="69"/>
      <c r="G36" s="69"/>
      <c r="H36" s="69"/>
      <c r="I36" s="69"/>
      <c r="J36" s="69"/>
      <c r="K36" s="69"/>
    </row>
    <row r="37" spans="1:11" x14ac:dyDescent="0.3">
      <c r="B37" s="32"/>
      <c r="C37" s="32"/>
      <c r="D37" s="32"/>
      <c r="E37" s="21"/>
      <c r="F37" s="8"/>
      <c r="G37" s="8"/>
      <c r="H37" s="8"/>
      <c r="I37" s="8"/>
      <c r="J37" s="8"/>
      <c r="K37" s="32"/>
    </row>
    <row r="38" spans="1:11" x14ac:dyDescent="0.3">
      <c r="B38" s="32"/>
      <c r="C38" s="32"/>
      <c r="D38" s="32"/>
      <c r="E38" s="8"/>
      <c r="F38" s="8"/>
      <c r="G38" s="8"/>
      <c r="H38" s="8"/>
      <c r="I38" s="8"/>
      <c r="J38" s="8"/>
      <c r="K38" s="32"/>
    </row>
    <row r="39" spans="1:11" x14ac:dyDescent="0.3">
      <c r="E39" s="37"/>
      <c r="F39" s="37"/>
      <c r="G39" s="37"/>
      <c r="H39" s="37"/>
      <c r="I39" s="37"/>
      <c r="J39" s="37"/>
    </row>
    <row r="40" spans="1:11" x14ac:dyDescent="0.3">
      <c r="E40" s="37"/>
      <c r="F40" s="37"/>
      <c r="G40" s="37"/>
      <c r="H40" s="37"/>
      <c r="I40" s="37"/>
      <c r="J40" s="37"/>
    </row>
  </sheetData>
  <hyperlinks>
    <hyperlink ref="E17" r:id="rId1" display="http://www.bit.ly/FifeELC" xr:uid="{D2098FD0-09C9-49BF-B245-AE27083559C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Main Summary</vt:lpstr>
      <vt:lpstr>Eligible Twos</vt:lpstr>
      <vt:lpstr>Threes &amp; Fours</vt:lpstr>
      <vt:lpstr>Change in Delivering Summary</vt:lpstr>
      <vt:lpstr>Additional Questions</vt:lpstr>
      <vt:lpstr>'Eligible Twos'!_Hlk79589265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SCMA</dc:creator>
  <cp:lastModifiedBy>Graeme McAlister</cp:lastModifiedBy>
  <dcterms:created xsi:type="dcterms:W3CDTF">2021-08-04T10:20:37Z</dcterms:created>
  <dcterms:modified xsi:type="dcterms:W3CDTF">2023-11-13T12:15:57Z</dcterms:modified>
</cp:coreProperties>
</file>